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5.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7.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8.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9.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0.xml" ContentType="application/vnd.openxmlformats-officedocument.drawing+xml"/>
  <Override PartName="/xl/charts/chart46.xml" ContentType="application/vnd.openxmlformats-officedocument.drawingml.chart+xml"/>
  <Override PartName="/xl/charts/style1.xml" ContentType="application/vnd.ms-office.chartstyle+xml"/>
  <Override PartName="/xl/charts/colors1.xml" ContentType="application/vnd.ms-office.chartcolorstyle+xml"/>
  <Override PartName="/xl/charts/chart47.xml" ContentType="application/vnd.openxmlformats-officedocument.drawingml.chart+xml"/>
  <Override PartName="/xl/charts/style2.xml" ContentType="application/vnd.ms-office.chartstyle+xml"/>
  <Override PartName="/xl/charts/colors2.xml" ContentType="application/vnd.ms-office.chartcolorstyle+xml"/>
  <Override PartName="/xl/charts/chart48.xml" ContentType="application/vnd.openxmlformats-officedocument.drawingml.chart+xml"/>
  <Override PartName="/xl/charts/style3.xml" ContentType="application/vnd.ms-office.chartstyle+xml"/>
  <Override PartName="/xl/charts/colors3.xml" ContentType="application/vnd.ms-office.chartcolorstyle+xml"/>
  <Override PartName="/xl/charts/chart49.xml" ContentType="application/vnd.openxmlformats-officedocument.drawingml.chart+xml"/>
  <Override PartName="/xl/charts/style4.xml" ContentType="application/vnd.ms-office.chartstyle+xml"/>
  <Override PartName="/xl/charts/colors4.xml" ContentType="application/vnd.ms-office.chartcolorstyle+xml"/>
  <Override PartName="/xl/charts/chart50.xml" ContentType="application/vnd.openxmlformats-officedocument.drawingml.chart+xml"/>
  <Override PartName="/xl/charts/style5.xml" ContentType="application/vnd.ms-office.chartstyle+xml"/>
  <Override PartName="/xl/charts/colors5.xml" ContentType="application/vnd.ms-office.chartcolorstyle+xml"/>
  <Override PartName="/xl/charts/chart51.xml" ContentType="application/vnd.openxmlformats-officedocument.drawingml.chart+xml"/>
  <Override PartName="/xl/charts/style6.xml" ContentType="application/vnd.ms-office.chartstyle+xml"/>
  <Override PartName="/xl/charts/colors6.xml" ContentType="application/vnd.ms-office.chartcolorstyle+xml"/>
  <Override PartName="/xl/charts/chart52.xml" ContentType="application/vnd.openxmlformats-officedocument.drawingml.chart+xml"/>
  <Override PartName="/xl/charts/style7.xml" ContentType="application/vnd.ms-office.chartstyle+xml"/>
  <Override PartName="/xl/charts/colors7.xml" ContentType="application/vnd.ms-office.chartcolorstyle+xml"/>
  <Override PartName="/xl/charts/chart53.xml" ContentType="application/vnd.openxmlformats-officedocument.drawingml.chart+xml"/>
  <Override PartName="/xl/charts/style8.xml" ContentType="application/vnd.ms-office.chartstyle+xml"/>
  <Override PartName="/xl/charts/colors8.xml" ContentType="application/vnd.ms-office.chartcolorstyle+xml"/>
  <Override PartName="/xl/charts/chart54.xml" ContentType="application/vnd.openxmlformats-officedocument.drawingml.chart+xml"/>
  <Override PartName="/xl/charts/style9.xml" ContentType="application/vnd.ms-office.chartstyle+xml"/>
  <Override PartName="/xl/charts/colors9.xml" ContentType="application/vnd.ms-office.chartcolorstyle+xml"/>
  <Override PartName="/xl/charts/chart55.xml" ContentType="application/vnd.openxmlformats-officedocument.drawingml.chart+xml"/>
  <Override PartName="/xl/charts/style10.xml" ContentType="application/vnd.ms-office.chartstyle+xml"/>
  <Override PartName="/xl/charts/colors10.xml" ContentType="application/vnd.ms-office.chartcolorstyle+xml"/>
  <Override PartName="/xl/charts/chart56.xml" ContentType="application/vnd.openxmlformats-officedocument.drawingml.chart+xml"/>
  <Override PartName="/xl/charts/style11.xml" ContentType="application/vnd.ms-office.chartstyle+xml"/>
  <Override PartName="/xl/charts/colors11.xml" ContentType="application/vnd.ms-office.chartcolorstyle+xml"/>
  <Override PartName="/xl/charts/chart57.xml" ContentType="application/vnd.openxmlformats-officedocument.drawingml.chart+xml"/>
  <Override PartName="/xl/charts/style12.xml" ContentType="application/vnd.ms-office.chartstyle+xml"/>
  <Override PartName="/xl/charts/colors12.xml" ContentType="application/vnd.ms-office.chartcolorstyle+xml"/>
  <Override PartName="/xl/charts/chart58.xml" ContentType="application/vnd.openxmlformats-officedocument.drawingml.chart+xml"/>
  <Override PartName="/xl/charts/style13.xml" ContentType="application/vnd.ms-office.chartstyle+xml"/>
  <Override PartName="/xl/charts/colors13.xml" ContentType="application/vnd.ms-office.chartcolorstyle+xml"/>
  <Override PartName="/xl/charts/chart59.xml" ContentType="application/vnd.openxmlformats-officedocument.drawingml.chart+xml"/>
  <Override PartName="/xl/charts/style14.xml" ContentType="application/vnd.ms-office.chartstyle+xml"/>
  <Override PartName="/xl/charts/colors14.xml" ContentType="application/vnd.ms-office.chartcolorstyle+xml"/>
  <Override PartName="/xl/charts/chart60.xml" ContentType="application/vnd.openxmlformats-officedocument.drawingml.chart+xml"/>
  <Override PartName="/xl/charts/style15.xml" ContentType="application/vnd.ms-office.chartstyle+xml"/>
  <Override PartName="/xl/charts/colors15.xml" ContentType="application/vnd.ms-office.chartcolorstyle+xml"/>
  <Override PartName="/xl/charts/chart61.xml" ContentType="application/vnd.openxmlformats-officedocument.drawingml.chart+xml"/>
  <Override PartName="/xl/charts/style16.xml" ContentType="application/vnd.ms-office.chartstyle+xml"/>
  <Override PartName="/xl/charts/colors16.xml" ContentType="application/vnd.ms-office.chartcolorstyle+xml"/>
  <Override PartName="/xl/charts/chart62.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1.xml" ContentType="application/vnd.openxmlformats-officedocument.drawing+xml"/>
  <Override PartName="/xl/charts/chart63.xml" ContentType="application/vnd.openxmlformats-officedocument.drawingml.chart+xml"/>
  <Override PartName="/xl/charts/style18.xml" ContentType="application/vnd.ms-office.chartstyle+xml"/>
  <Override PartName="/xl/charts/colors18.xml" ContentType="application/vnd.ms-office.chartcolorstyle+xml"/>
  <Override PartName="/xl/charts/chart64.xml" ContentType="application/vnd.openxmlformats-officedocument.drawingml.chart+xml"/>
  <Override PartName="/xl/charts/style19.xml" ContentType="application/vnd.ms-office.chartstyle+xml"/>
  <Override PartName="/xl/charts/colors19.xml" ContentType="application/vnd.ms-office.chartcolorstyle+xml"/>
  <Override PartName="/xl/charts/chart65.xml" ContentType="application/vnd.openxmlformats-officedocument.drawingml.chart+xml"/>
  <Override PartName="/xl/charts/style20.xml" ContentType="application/vnd.ms-office.chartstyle+xml"/>
  <Override PartName="/xl/charts/colors20.xml" ContentType="application/vnd.ms-office.chartcolorstyle+xml"/>
  <Override PartName="/xl/charts/chart66.xml" ContentType="application/vnd.openxmlformats-officedocument.drawingml.chart+xml"/>
  <Override PartName="/xl/charts/style21.xml" ContentType="application/vnd.ms-office.chartstyle+xml"/>
  <Override PartName="/xl/charts/colors21.xml" ContentType="application/vnd.ms-office.chartcolorstyle+xml"/>
  <Override PartName="/xl/charts/chart67.xml" ContentType="application/vnd.openxmlformats-officedocument.drawingml.chart+xml"/>
  <Override PartName="/xl/charts/style22.xml" ContentType="application/vnd.ms-office.chartstyle+xml"/>
  <Override PartName="/xl/charts/colors22.xml" ContentType="application/vnd.ms-office.chartcolorstyle+xml"/>
  <Override PartName="/xl/charts/chart68.xml" ContentType="application/vnd.openxmlformats-officedocument.drawingml.chart+xml"/>
  <Override PartName="/xl/charts/style23.xml" ContentType="application/vnd.ms-office.chartstyle+xml"/>
  <Override PartName="/xl/charts/colors23.xml" ContentType="application/vnd.ms-office.chartcolorstyle+xml"/>
  <Override PartName="/xl/charts/chart69.xml" ContentType="application/vnd.openxmlformats-officedocument.drawingml.chart+xml"/>
  <Override PartName="/xl/charts/style24.xml" ContentType="application/vnd.ms-office.chartstyle+xml"/>
  <Override PartName="/xl/charts/colors24.xml" ContentType="application/vnd.ms-office.chartcolorstyle+xml"/>
  <Override PartName="/xl/charts/chart70.xml" ContentType="application/vnd.openxmlformats-officedocument.drawingml.chart+xml"/>
  <Override PartName="/xl/charts/style25.xml" ContentType="application/vnd.ms-office.chartstyle+xml"/>
  <Override PartName="/xl/charts/colors25.xml" ContentType="application/vnd.ms-office.chartcolorstyle+xml"/>
  <Override PartName="/xl/charts/chart71.xml" ContentType="application/vnd.openxmlformats-officedocument.drawingml.chart+xml"/>
  <Override PartName="/xl/charts/style26.xml" ContentType="application/vnd.ms-office.chartstyle+xml"/>
  <Override PartName="/xl/charts/colors26.xml" ContentType="application/vnd.ms-office.chartcolorstyle+xml"/>
  <Override PartName="/xl/charts/chart72.xml" ContentType="application/vnd.openxmlformats-officedocument.drawingml.chart+xml"/>
  <Override PartName="/xl/charts/style27.xml" ContentType="application/vnd.ms-office.chartstyle+xml"/>
  <Override PartName="/xl/charts/colors27.xml" ContentType="application/vnd.ms-office.chartcolorstyle+xml"/>
  <Override PartName="/xl/charts/chart73.xml" ContentType="application/vnd.openxmlformats-officedocument.drawingml.chart+xml"/>
  <Override PartName="/xl/charts/style28.xml" ContentType="application/vnd.ms-office.chartstyle+xml"/>
  <Override PartName="/xl/charts/colors28.xml" ContentType="application/vnd.ms-office.chartcolorstyle+xml"/>
  <Override PartName="/xl/charts/chart74.xml" ContentType="application/vnd.openxmlformats-officedocument.drawingml.chart+xml"/>
  <Override PartName="/xl/charts/style29.xml" ContentType="application/vnd.ms-office.chartstyle+xml"/>
  <Override PartName="/xl/charts/colors29.xml" ContentType="application/vnd.ms-office.chartcolorstyle+xml"/>
  <Override PartName="/xl/charts/chart75.xml" ContentType="application/vnd.openxmlformats-officedocument.drawingml.chart+xml"/>
  <Override PartName="/xl/charts/style30.xml" ContentType="application/vnd.ms-office.chartstyle+xml"/>
  <Override PartName="/xl/charts/colors30.xml" ContentType="application/vnd.ms-office.chartcolorstyle+xml"/>
  <Override PartName="/xl/charts/chart76.xml" ContentType="application/vnd.openxmlformats-officedocument.drawingml.chart+xml"/>
  <Override PartName="/xl/charts/style31.xml" ContentType="application/vnd.ms-office.chartstyle+xml"/>
  <Override PartName="/xl/charts/colors31.xml" ContentType="application/vnd.ms-office.chartcolorstyle+xml"/>
  <Override PartName="/xl/charts/chart77.xml" ContentType="application/vnd.openxmlformats-officedocument.drawingml.chart+xml"/>
  <Override PartName="/xl/charts/style32.xml" ContentType="application/vnd.ms-office.chartstyle+xml"/>
  <Override PartName="/xl/charts/colors32.xml" ContentType="application/vnd.ms-office.chartcolorstyle+xml"/>
  <Override PartName="/xl/charts/chart78.xml" ContentType="application/vnd.openxmlformats-officedocument.drawingml.chart+xml"/>
  <Override PartName="/xl/charts/style33.xml" ContentType="application/vnd.ms-office.chartstyle+xml"/>
  <Override PartName="/xl/charts/colors33.xml" ContentType="application/vnd.ms-office.chartcolorstyle+xml"/>
  <Override PartName="/xl/charts/chart79.xml" ContentType="application/vnd.openxmlformats-officedocument.drawingml.chart+xml"/>
  <Override PartName="/xl/charts/style34.xml" ContentType="application/vnd.ms-office.chartstyle+xml"/>
  <Override PartName="/xl/charts/colors3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D:\Physical Monitoring\Summaries\SST\"/>
    </mc:Choice>
  </mc:AlternateContent>
  <xr:revisionPtr revIDLastSave="0" documentId="13_ncr:1_{F4E72453-611D-4AD0-91CD-FD77D341693D}" xr6:coauthVersionLast="47" xr6:coauthVersionMax="47" xr10:uidLastSave="{00000000-0000-0000-0000-000000000000}"/>
  <bookViews>
    <workbookView xWindow="-120" yWindow="-120" windowWidth="29040" windowHeight="17640" tabRatio="766" firstSheet="2" activeTab="9" xr2:uid="{00000000-000D-0000-FFFF-FFFF00000000}"/>
  </bookViews>
  <sheets>
    <sheet name="ReadMe" sheetId="1" r:id="rId1"/>
    <sheet name="Data Policy" sheetId="13" r:id="rId2"/>
    <sheet name="Locations" sheetId="2" r:id="rId3"/>
    <sheet name="Bocas" sheetId="3" r:id="rId4"/>
    <sheet name="Coiba" sheetId="9" r:id="rId5"/>
    <sheet name="Galeta" sheetId="4" r:id="rId6"/>
    <sheet name="Gulf Chiriqui" sheetId="5" r:id="rId7"/>
    <sheet name="Noas-Hobo" sheetId="7" r:id="rId8"/>
    <sheet name="Naos-Manual" sheetId="14" r:id="rId9"/>
    <sheet name="Bay of PTY" sheetId="6" r:id="rId10"/>
    <sheet name="Vert_Atl" sheetId="8" r:id="rId11"/>
    <sheet name="Vert_Pac" sheetId="10" r:id="rId12"/>
    <sheet name="Grafs_Atl" sheetId="11" r:id="rId13"/>
    <sheet name="Graf_Pac" sheetId="12" r:id="rId1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41" i="7" l="1"/>
  <c r="B205" i="4"/>
  <c r="N250" i="4"/>
  <c r="N475" i="3" l="1"/>
  <c r="N474" i="3"/>
  <c r="N559" i="3"/>
  <c r="N558" i="3"/>
  <c r="N349" i="3"/>
  <c r="N348" i="3"/>
  <c r="N97" i="3" l="1"/>
  <c r="N25" i="3"/>
  <c r="N517" i="3"/>
  <c r="N516" i="3"/>
  <c r="N433" i="3"/>
  <c r="N432" i="3"/>
  <c r="N600" i="3"/>
  <c r="N599" i="3"/>
  <c r="N17" i="7" l="1"/>
  <c r="N5" i="6"/>
  <c r="N267" i="6"/>
  <c r="M267" i="6"/>
  <c r="L267" i="6"/>
  <c r="K267" i="6"/>
  <c r="J267" i="6"/>
  <c r="I267" i="6"/>
  <c r="H267" i="6"/>
  <c r="G267" i="6"/>
  <c r="F267" i="6"/>
  <c r="E267" i="6"/>
  <c r="D267" i="6"/>
  <c r="C267" i="6"/>
  <c r="N266" i="6"/>
  <c r="M266" i="6"/>
  <c r="L266" i="6"/>
  <c r="K266" i="6"/>
  <c r="J266" i="6"/>
  <c r="I266" i="6"/>
  <c r="H266" i="6"/>
  <c r="G266" i="6"/>
  <c r="F266" i="6"/>
  <c r="E266" i="6"/>
  <c r="D266" i="6"/>
  <c r="C266" i="6"/>
  <c r="N265" i="6"/>
  <c r="M265" i="6"/>
  <c r="L265" i="6"/>
  <c r="K265" i="6"/>
  <c r="J265" i="6"/>
  <c r="I265" i="6"/>
  <c r="H265" i="6"/>
  <c r="G265" i="6"/>
  <c r="F265" i="6"/>
  <c r="E265" i="6"/>
  <c r="D265" i="6"/>
  <c r="C265" i="6"/>
  <c r="N264" i="6"/>
  <c r="M264" i="6"/>
  <c r="L264" i="6"/>
  <c r="K264" i="6"/>
  <c r="J264" i="6"/>
  <c r="I264" i="6"/>
  <c r="H264" i="6"/>
  <c r="G264" i="6"/>
  <c r="F264" i="6"/>
  <c r="E264" i="6"/>
  <c r="D264" i="6"/>
  <c r="C264" i="6"/>
  <c r="N263" i="6"/>
  <c r="M263" i="6"/>
  <c r="L263" i="6"/>
  <c r="K263" i="6"/>
  <c r="J263" i="6"/>
  <c r="I263" i="6"/>
  <c r="H263" i="6"/>
  <c r="G263" i="6"/>
  <c r="F263" i="6"/>
  <c r="E263" i="6"/>
  <c r="D263" i="6"/>
  <c r="C263" i="6"/>
  <c r="N261" i="6"/>
  <c r="N262" i="6" s="1"/>
  <c r="M261" i="6"/>
  <c r="M262" i="6" s="1"/>
  <c r="L261" i="6"/>
  <c r="L262" i="6" s="1"/>
  <c r="K261" i="6"/>
  <c r="K262" i="6" s="1"/>
  <c r="J261" i="6"/>
  <c r="J262" i="6" s="1"/>
  <c r="I261" i="6"/>
  <c r="H261" i="6"/>
  <c r="H262" i="6" s="1"/>
  <c r="G261" i="6"/>
  <c r="F261" i="6"/>
  <c r="F262" i="6" s="1"/>
  <c r="E261" i="6"/>
  <c r="E262" i="6" s="1"/>
  <c r="D261" i="6"/>
  <c r="D262" i="6" s="1"/>
  <c r="C261" i="6"/>
  <c r="C262" i="6" s="1"/>
  <c r="N260" i="6"/>
  <c r="M260" i="6"/>
  <c r="L260" i="6"/>
  <c r="K260" i="6"/>
  <c r="J260" i="6"/>
  <c r="I260" i="6"/>
  <c r="H260" i="6"/>
  <c r="G260" i="6"/>
  <c r="F260" i="6"/>
  <c r="E260" i="6"/>
  <c r="D260" i="6"/>
  <c r="C260" i="6"/>
  <c r="B267" i="6"/>
  <c r="B266" i="6"/>
  <c r="B265" i="6"/>
  <c r="B264" i="6"/>
  <c r="B263" i="6"/>
  <c r="B261" i="6"/>
  <c r="N253" i="6"/>
  <c r="B260" i="6"/>
  <c r="C363" i="10"/>
  <c r="C362" i="10"/>
  <c r="C361" i="10"/>
  <c r="C360" i="10"/>
  <c r="C359" i="10"/>
  <c r="C358" i="10"/>
  <c r="C357" i="10"/>
  <c r="C356" i="10"/>
  <c r="C355" i="10"/>
  <c r="C354" i="10"/>
  <c r="C353" i="10"/>
  <c r="C352" i="10"/>
  <c r="N331" i="6"/>
  <c r="N74" i="6"/>
  <c r="M212" i="6"/>
  <c r="L212" i="6"/>
  <c r="K212" i="6"/>
  <c r="J212" i="6"/>
  <c r="I212" i="6"/>
  <c r="H212" i="6"/>
  <c r="G212" i="6"/>
  <c r="F212" i="6"/>
  <c r="E212" i="6"/>
  <c r="D212" i="6"/>
  <c r="C212" i="6"/>
  <c r="B212" i="6"/>
  <c r="M211" i="6"/>
  <c r="L211" i="6"/>
  <c r="K211" i="6"/>
  <c r="J211" i="6"/>
  <c r="I211" i="6"/>
  <c r="H211" i="6"/>
  <c r="G211" i="6"/>
  <c r="F211" i="6"/>
  <c r="E211" i="6"/>
  <c r="D211" i="6"/>
  <c r="C211" i="6"/>
  <c r="B211" i="6"/>
  <c r="M210" i="6"/>
  <c r="L210" i="6"/>
  <c r="K210" i="6"/>
  <c r="J210" i="6"/>
  <c r="I210" i="6"/>
  <c r="H210" i="6"/>
  <c r="G210" i="6"/>
  <c r="F210" i="6"/>
  <c r="E210" i="6"/>
  <c r="D210" i="6"/>
  <c r="C210" i="6"/>
  <c r="B210" i="6"/>
  <c r="M209" i="6"/>
  <c r="L209" i="6"/>
  <c r="K209" i="6"/>
  <c r="J209" i="6"/>
  <c r="I209" i="6"/>
  <c r="H209" i="6"/>
  <c r="G209" i="6"/>
  <c r="F209" i="6"/>
  <c r="E209" i="6"/>
  <c r="D209" i="6"/>
  <c r="C209" i="6"/>
  <c r="B209" i="6"/>
  <c r="M208" i="6"/>
  <c r="L208" i="6"/>
  <c r="K208" i="6"/>
  <c r="J208" i="6"/>
  <c r="I208" i="6"/>
  <c r="H208" i="6"/>
  <c r="G208" i="6"/>
  <c r="F208" i="6"/>
  <c r="E208" i="6"/>
  <c r="D208" i="6"/>
  <c r="C208" i="6"/>
  <c r="B208" i="6"/>
  <c r="M206" i="6"/>
  <c r="L206" i="6"/>
  <c r="K206" i="6"/>
  <c r="J206" i="6"/>
  <c r="I206" i="6"/>
  <c r="H206" i="6"/>
  <c r="G206" i="6"/>
  <c r="F206" i="6"/>
  <c r="E206" i="6"/>
  <c r="D206" i="6"/>
  <c r="C206" i="6"/>
  <c r="B206" i="6"/>
  <c r="M205" i="6"/>
  <c r="L205" i="6"/>
  <c r="K205" i="6"/>
  <c r="J205" i="6"/>
  <c r="I205" i="6"/>
  <c r="H205" i="6"/>
  <c r="G205" i="6"/>
  <c r="F205" i="6"/>
  <c r="E205" i="6"/>
  <c r="D205" i="6"/>
  <c r="C205" i="6"/>
  <c r="B205" i="6"/>
  <c r="N196" i="6"/>
  <c r="N195" i="6"/>
  <c r="M190" i="6"/>
  <c r="L190" i="6"/>
  <c r="K190" i="6"/>
  <c r="J190" i="6"/>
  <c r="I190" i="6"/>
  <c r="H190" i="6"/>
  <c r="G190" i="6"/>
  <c r="F190" i="6"/>
  <c r="E190" i="6"/>
  <c r="D190" i="6"/>
  <c r="C190" i="6"/>
  <c r="M189" i="6"/>
  <c r="L189" i="6"/>
  <c r="K189" i="6"/>
  <c r="J189" i="6"/>
  <c r="I189" i="6"/>
  <c r="H189" i="6"/>
  <c r="G189" i="6"/>
  <c r="F189" i="6"/>
  <c r="E189" i="6"/>
  <c r="D189" i="6"/>
  <c r="C189" i="6"/>
  <c r="M188" i="6"/>
  <c r="L188" i="6"/>
  <c r="K188" i="6"/>
  <c r="J188" i="6"/>
  <c r="I188" i="6"/>
  <c r="H188" i="6"/>
  <c r="G188" i="6"/>
  <c r="F188" i="6"/>
  <c r="E188" i="6"/>
  <c r="D188" i="6"/>
  <c r="C188" i="6"/>
  <c r="M187" i="6"/>
  <c r="L187" i="6"/>
  <c r="K187" i="6"/>
  <c r="J187" i="6"/>
  <c r="I187" i="6"/>
  <c r="H187" i="6"/>
  <c r="G187" i="6"/>
  <c r="F187" i="6"/>
  <c r="E187" i="6"/>
  <c r="D187" i="6"/>
  <c r="C187" i="6"/>
  <c r="M186" i="6"/>
  <c r="L186" i="6"/>
  <c r="K186" i="6"/>
  <c r="J186" i="6"/>
  <c r="I186" i="6"/>
  <c r="H186" i="6"/>
  <c r="G186" i="6"/>
  <c r="F186" i="6"/>
  <c r="E186" i="6"/>
  <c r="D186" i="6"/>
  <c r="C186" i="6"/>
  <c r="M184" i="6"/>
  <c r="L184" i="6"/>
  <c r="K184" i="6"/>
  <c r="J184" i="6"/>
  <c r="I184" i="6"/>
  <c r="H184" i="6"/>
  <c r="G184" i="6"/>
  <c r="F184" i="6"/>
  <c r="E184" i="6"/>
  <c r="D184" i="6"/>
  <c r="C184" i="6"/>
  <c r="M183" i="6"/>
  <c r="L183" i="6"/>
  <c r="K183" i="6"/>
  <c r="J183" i="6"/>
  <c r="I183" i="6"/>
  <c r="H183" i="6"/>
  <c r="G183" i="6"/>
  <c r="F183" i="6"/>
  <c r="F185" i="6" s="1"/>
  <c r="E183" i="6"/>
  <c r="D183" i="6"/>
  <c r="C183" i="6"/>
  <c r="B190" i="6"/>
  <c r="B189" i="6"/>
  <c r="B188" i="6"/>
  <c r="B187" i="6"/>
  <c r="B186" i="6"/>
  <c r="B184" i="6"/>
  <c r="B183" i="6"/>
  <c r="N152" i="6"/>
  <c r="N105" i="4"/>
  <c r="N104" i="4"/>
  <c r="N249" i="4"/>
  <c r="N248" i="4"/>
  <c r="G262" i="6" l="1"/>
  <c r="I262" i="6"/>
  <c r="C185" i="6"/>
  <c r="G185" i="6"/>
  <c r="K185" i="6"/>
  <c r="B207" i="6"/>
  <c r="F207" i="6"/>
  <c r="J207" i="6"/>
  <c r="M207" i="6"/>
  <c r="I207" i="6"/>
  <c r="N212" i="6"/>
  <c r="C207" i="6"/>
  <c r="G207" i="6"/>
  <c r="K207" i="6"/>
  <c r="E207" i="6"/>
  <c r="D207" i="6"/>
  <c r="H207" i="6"/>
  <c r="L207" i="6"/>
  <c r="D185" i="6"/>
  <c r="H185" i="6"/>
  <c r="E185" i="6"/>
  <c r="I185" i="6"/>
  <c r="M185" i="6"/>
  <c r="L185" i="6"/>
  <c r="J185" i="6"/>
  <c r="N205" i="6"/>
  <c r="N209" i="6"/>
  <c r="N206" i="6"/>
  <c r="N210" i="6"/>
  <c r="N211" i="6"/>
  <c r="N208" i="6"/>
  <c r="C580" i="8"/>
  <c r="C579" i="8"/>
  <c r="C578" i="8"/>
  <c r="C577" i="8"/>
  <c r="C576" i="8"/>
  <c r="C575" i="8"/>
  <c r="C574" i="8"/>
  <c r="C573" i="8"/>
  <c r="C572" i="8"/>
  <c r="C571" i="8"/>
  <c r="C570" i="8"/>
  <c r="C569" i="8"/>
  <c r="C568" i="8"/>
  <c r="C567" i="8"/>
  <c r="C566" i="8"/>
  <c r="C565" i="8"/>
  <c r="C564" i="8"/>
  <c r="C563" i="8"/>
  <c r="C562" i="8"/>
  <c r="C561" i="8"/>
  <c r="C560" i="8"/>
  <c r="C559" i="8"/>
  <c r="C558" i="8"/>
  <c r="C557" i="8"/>
  <c r="N144" i="4"/>
  <c r="N207" i="6" l="1"/>
  <c r="N330" i="6"/>
  <c r="N329" i="6"/>
  <c r="N95" i="3" l="1"/>
  <c r="C351" i="10"/>
  <c r="C350" i="10"/>
  <c r="C349" i="10"/>
  <c r="C348" i="10"/>
  <c r="C347" i="10"/>
  <c r="C346" i="10"/>
  <c r="C345" i="10"/>
  <c r="C344" i="10"/>
  <c r="C343" i="10"/>
  <c r="C342" i="10"/>
  <c r="C341" i="10"/>
  <c r="C340" i="10"/>
  <c r="C339" i="10"/>
  <c r="C338" i="10"/>
  <c r="C337" i="10"/>
  <c r="C336" i="10"/>
  <c r="C335" i="10"/>
  <c r="C334" i="10"/>
  <c r="C333" i="10"/>
  <c r="C332" i="10"/>
  <c r="C331" i="10"/>
  <c r="C330" i="10"/>
  <c r="C329" i="10"/>
  <c r="C328" i="10"/>
  <c r="N640" i="3"/>
  <c r="N598" i="3"/>
  <c r="N515" i="3"/>
  <c r="N557" i="3"/>
  <c r="N473" i="3"/>
  <c r="N431" i="3"/>
  <c r="N347" i="3"/>
  <c r="B357" i="3"/>
  <c r="B358" i="3"/>
  <c r="N24" i="3"/>
  <c r="N59" i="3" l="1"/>
  <c r="N23" i="3"/>
  <c r="N328" i="6" l="1"/>
  <c r="N38" i="7"/>
  <c r="F567" i="3" l="1"/>
  <c r="F568" i="3"/>
  <c r="F569" i="3" s="1"/>
  <c r="F570" i="3"/>
  <c r="N143" i="4" l="1"/>
  <c r="B57" i="4"/>
  <c r="B58" i="4"/>
  <c r="B59" i="4" s="1"/>
  <c r="B60" i="4"/>
  <c r="B61" i="4"/>
  <c r="B62" i="4"/>
  <c r="B63" i="4"/>
  <c r="N47" i="9" l="1"/>
  <c r="N46" i="9"/>
  <c r="N45" i="9"/>
  <c r="N12" i="5"/>
  <c r="N11" i="5"/>
  <c r="M67" i="6" l="1"/>
  <c r="L67" i="6"/>
  <c r="K67" i="6"/>
  <c r="J67" i="6"/>
  <c r="I67" i="6"/>
  <c r="H67" i="6"/>
  <c r="G67" i="6"/>
  <c r="F67" i="6"/>
  <c r="E67" i="6"/>
  <c r="D67" i="6"/>
  <c r="C67" i="6"/>
  <c r="B67" i="6"/>
  <c r="M66" i="6"/>
  <c r="L66" i="6"/>
  <c r="K66" i="6"/>
  <c r="J66" i="6"/>
  <c r="I66" i="6"/>
  <c r="H66" i="6"/>
  <c r="G66" i="6"/>
  <c r="F66" i="6"/>
  <c r="E66" i="6"/>
  <c r="D66" i="6"/>
  <c r="C66" i="6"/>
  <c r="B66" i="6"/>
  <c r="M65" i="6"/>
  <c r="L65" i="6"/>
  <c r="K65" i="6"/>
  <c r="J65" i="6"/>
  <c r="I65" i="6"/>
  <c r="H65" i="6"/>
  <c r="G65" i="6"/>
  <c r="F65" i="6"/>
  <c r="E65" i="6"/>
  <c r="D65" i="6"/>
  <c r="C65" i="6"/>
  <c r="B65" i="6"/>
  <c r="M64" i="6"/>
  <c r="L64" i="6"/>
  <c r="K64" i="6"/>
  <c r="J64" i="6"/>
  <c r="I64" i="6"/>
  <c r="H64" i="6"/>
  <c r="G64" i="6"/>
  <c r="F64" i="6"/>
  <c r="E64" i="6"/>
  <c r="D64" i="6"/>
  <c r="C64" i="6"/>
  <c r="B64" i="6"/>
  <c r="M63" i="6"/>
  <c r="L63" i="6"/>
  <c r="K63" i="6"/>
  <c r="J63" i="6"/>
  <c r="I63" i="6"/>
  <c r="H63" i="6"/>
  <c r="G63" i="6"/>
  <c r="F63" i="6"/>
  <c r="E63" i="6"/>
  <c r="D63" i="6"/>
  <c r="C63" i="6"/>
  <c r="B63" i="6"/>
  <c r="M61" i="6"/>
  <c r="L61" i="6"/>
  <c r="K61" i="6"/>
  <c r="J61" i="6"/>
  <c r="I61" i="6"/>
  <c r="H61" i="6"/>
  <c r="G61" i="6"/>
  <c r="F61" i="6"/>
  <c r="E61" i="6"/>
  <c r="D61" i="6"/>
  <c r="C61" i="6"/>
  <c r="B61" i="6"/>
  <c r="M60" i="6"/>
  <c r="L60" i="6"/>
  <c r="K60" i="6"/>
  <c r="J60" i="6"/>
  <c r="I60" i="6"/>
  <c r="H60" i="6"/>
  <c r="H62" i="6" s="1"/>
  <c r="G60" i="6"/>
  <c r="F60" i="6"/>
  <c r="E60" i="6"/>
  <c r="D60" i="6"/>
  <c r="C60" i="6"/>
  <c r="B60" i="6"/>
  <c r="N67" i="6"/>
  <c r="M44" i="6"/>
  <c r="L44" i="6"/>
  <c r="K44" i="6"/>
  <c r="J44" i="6"/>
  <c r="I44" i="6"/>
  <c r="H44" i="6"/>
  <c r="G44" i="6"/>
  <c r="F44" i="6"/>
  <c r="E44" i="6"/>
  <c r="D44" i="6"/>
  <c r="C44" i="6"/>
  <c r="B44" i="6"/>
  <c r="M43" i="6"/>
  <c r="L43" i="6"/>
  <c r="K43" i="6"/>
  <c r="J43" i="6"/>
  <c r="I43" i="6"/>
  <c r="H43" i="6"/>
  <c r="G43" i="6"/>
  <c r="F43" i="6"/>
  <c r="E43" i="6"/>
  <c r="D43" i="6"/>
  <c r="C43" i="6"/>
  <c r="B43" i="6"/>
  <c r="M42" i="6"/>
  <c r="L42" i="6"/>
  <c r="K42" i="6"/>
  <c r="J42" i="6"/>
  <c r="I42" i="6"/>
  <c r="H42" i="6"/>
  <c r="G42" i="6"/>
  <c r="F42" i="6"/>
  <c r="E42" i="6"/>
  <c r="D42" i="6"/>
  <c r="C42" i="6"/>
  <c r="B42" i="6"/>
  <c r="M41" i="6"/>
  <c r="L41" i="6"/>
  <c r="K41" i="6"/>
  <c r="J41" i="6"/>
  <c r="I41" i="6"/>
  <c r="H41" i="6"/>
  <c r="G41" i="6"/>
  <c r="F41" i="6"/>
  <c r="E41" i="6"/>
  <c r="D41" i="6"/>
  <c r="C41" i="6"/>
  <c r="B41" i="6"/>
  <c r="M40" i="6"/>
  <c r="L40" i="6"/>
  <c r="K40" i="6"/>
  <c r="J40" i="6"/>
  <c r="I40" i="6"/>
  <c r="H40" i="6"/>
  <c r="G40" i="6"/>
  <c r="F40" i="6"/>
  <c r="E40" i="6"/>
  <c r="D40" i="6"/>
  <c r="C40" i="6"/>
  <c r="B40" i="6"/>
  <c r="M38" i="6"/>
  <c r="L38" i="6"/>
  <c r="K38" i="6"/>
  <c r="J38" i="6"/>
  <c r="I38" i="6"/>
  <c r="H38" i="6"/>
  <c r="G38" i="6"/>
  <c r="F38" i="6"/>
  <c r="E38" i="6"/>
  <c r="D38" i="6"/>
  <c r="C38" i="6"/>
  <c r="B38" i="6"/>
  <c r="M37" i="6"/>
  <c r="L37" i="6"/>
  <c r="K37" i="6"/>
  <c r="J37" i="6"/>
  <c r="I37" i="6"/>
  <c r="H37" i="6"/>
  <c r="G37" i="6"/>
  <c r="F37" i="6"/>
  <c r="E37" i="6"/>
  <c r="D37" i="6"/>
  <c r="C37" i="6"/>
  <c r="B37" i="6"/>
  <c r="N44" i="6"/>
  <c r="M21" i="6"/>
  <c r="L21" i="6"/>
  <c r="K21" i="6"/>
  <c r="J21" i="6"/>
  <c r="I21" i="6"/>
  <c r="H21" i="6"/>
  <c r="G21" i="6"/>
  <c r="F21" i="6"/>
  <c r="E21" i="6"/>
  <c r="D21" i="6"/>
  <c r="C21" i="6"/>
  <c r="B21" i="6"/>
  <c r="M20" i="6"/>
  <c r="L20" i="6"/>
  <c r="K20" i="6"/>
  <c r="J20" i="6"/>
  <c r="I20" i="6"/>
  <c r="H20" i="6"/>
  <c r="G20" i="6"/>
  <c r="F20" i="6"/>
  <c r="E20" i="6"/>
  <c r="D20" i="6"/>
  <c r="C20" i="6"/>
  <c r="B20" i="6"/>
  <c r="M19" i="6"/>
  <c r="L19" i="6"/>
  <c r="K19" i="6"/>
  <c r="J19" i="6"/>
  <c r="I19" i="6"/>
  <c r="H19" i="6"/>
  <c r="G19" i="6"/>
  <c r="F19" i="6"/>
  <c r="E19" i="6"/>
  <c r="D19" i="6"/>
  <c r="C19" i="6"/>
  <c r="B19" i="6"/>
  <c r="M18" i="6"/>
  <c r="L18" i="6"/>
  <c r="K18" i="6"/>
  <c r="J18" i="6"/>
  <c r="I18" i="6"/>
  <c r="H18" i="6"/>
  <c r="G18" i="6"/>
  <c r="F18" i="6"/>
  <c r="E18" i="6"/>
  <c r="D18" i="6"/>
  <c r="C18" i="6"/>
  <c r="B18" i="6"/>
  <c r="M17" i="6"/>
  <c r="L17" i="6"/>
  <c r="K17" i="6"/>
  <c r="J17" i="6"/>
  <c r="I17" i="6"/>
  <c r="H17" i="6"/>
  <c r="G17" i="6"/>
  <c r="F17" i="6"/>
  <c r="E17" i="6"/>
  <c r="D17" i="6"/>
  <c r="C17" i="6"/>
  <c r="B17" i="6"/>
  <c r="M15" i="6"/>
  <c r="L15" i="6"/>
  <c r="K15" i="6"/>
  <c r="J15" i="6"/>
  <c r="I15" i="6"/>
  <c r="H15" i="6"/>
  <c r="G15" i="6"/>
  <c r="F15" i="6"/>
  <c r="E15" i="6"/>
  <c r="D15" i="6"/>
  <c r="C15" i="6"/>
  <c r="B15" i="6"/>
  <c r="M14" i="6"/>
  <c r="L14" i="6"/>
  <c r="K14" i="6"/>
  <c r="J14" i="6"/>
  <c r="I14" i="6"/>
  <c r="H14" i="6"/>
  <c r="G14" i="6"/>
  <c r="F14" i="6"/>
  <c r="E14" i="6"/>
  <c r="D14" i="6"/>
  <c r="C14" i="6"/>
  <c r="B14" i="6"/>
  <c r="N14" i="6" l="1"/>
  <c r="D62" i="6"/>
  <c r="B62" i="6"/>
  <c r="F62" i="6"/>
  <c r="J62" i="6"/>
  <c r="L62" i="6"/>
  <c r="C62" i="6"/>
  <c r="G62" i="6"/>
  <c r="K62" i="6"/>
  <c r="N60" i="6"/>
  <c r="E62" i="6"/>
  <c r="I62" i="6"/>
  <c r="M62" i="6"/>
  <c r="N64" i="6"/>
  <c r="N61" i="6"/>
  <c r="N65" i="6"/>
  <c r="N66" i="6"/>
  <c r="N63" i="6"/>
  <c r="E39" i="6"/>
  <c r="M39" i="6"/>
  <c r="I39" i="6"/>
  <c r="B39" i="6"/>
  <c r="F39" i="6"/>
  <c r="J39" i="6"/>
  <c r="C39" i="6"/>
  <c r="G39" i="6"/>
  <c r="K39" i="6"/>
  <c r="D39" i="6"/>
  <c r="H39" i="6"/>
  <c r="L39" i="6"/>
  <c r="N42" i="6"/>
  <c r="N37" i="6"/>
  <c r="N41" i="6"/>
  <c r="N38" i="6"/>
  <c r="N43" i="6"/>
  <c r="N40" i="6"/>
  <c r="E16" i="6"/>
  <c r="I16" i="6"/>
  <c r="M16" i="6"/>
  <c r="F16" i="6"/>
  <c r="C16" i="6"/>
  <c r="G16" i="6"/>
  <c r="K16" i="6"/>
  <c r="J16" i="6"/>
  <c r="D16" i="6"/>
  <c r="H16" i="6"/>
  <c r="L16" i="6"/>
  <c r="B16" i="6"/>
  <c r="N62" i="6" l="1"/>
  <c r="N39" i="6"/>
  <c r="N298" i="4"/>
  <c r="N639" i="3" l="1"/>
  <c r="N346" i="3"/>
  <c r="N556" i="3"/>
  <c r="N514" i="3"/>
  <c r="N472" i="3"/>
  <c r="N430" i="3"/>
  <c r="N388" i="3"/>
  <c r="N597" i="3"/>
  <c r="N151" i="6" l="1"/>
  <c r="N193" i="4"/>
  <c r="N194" i="4"/>
  <c r="N247" i="4" l="1"/>
  <c r="B258" i="4"/>
  <c r="B259" i="4"/>
  <c r="B261" i="4"/>
  <c r="B262" i="4"/>
  <c r="B263" i="4"/>
  <c r="B264" i="4"/>
  <c r="B265" i="4"/>
  <c r="B260" i="4" l="1"/>
  <c r="N37" i="7"/>
  <c r="N103" i="4"/>
  <c r="N46" i="4" l="1"/>
  <c r="C556" i="8" l="1"/>
  <c r="C555" i="8"/>
  <c r="C554" i="8"/>
  <c r="C553" i="8"/>
  <c r="C552" i="8"/>
  <c r="C551" i="8"/>
  <c r="C550" i="8"/>
  <c r="C549" i="8"/>
  <c r="C548" i="8"/>
  <c r="C547" i="8"/>
  <c r="C546" i="8"/>
  <c r="C545" i="8"/>
  <c r="C544" i="8"/>
  <c r="C543" i="8"/>
  <c r="C542" i="8"/>
  <c r="C541" i="8"/>
  <c r="C540" i="8"/>
  <c r="C539" i="8"/>
  <c r="C538" i="8"/>
  <c r="C537" i="8"/>
  <c r="C536" i="8"/>
  <c r="C535" i="8"/>
  <c r="C534" i="8"/>
  <c r="C533" i="8"/>
  <c r="C327" i="10" l="1"/>
  <c r="C326" i="10"/>
  <c r="C325" i="10"/>
  <c r="C324" i="10"/>
  <c r="C323" i="10"/>
  <c r="C322" i="10"/>
  <c r="C321" i="10"/>
  <c r="C320" i="10"/>
  <c r="C319" i="10"/>
  <c r="C318" i="10"/>
  <c r="C317" i="10"/>
  <c r="C316" i="10"/>
  <c r="N142" i="4" l="1"/>
  <c r="N304" i="3" l="1"/>
  <c r="N262" i="3"/>
  <c r="N220" i="3"/>
  <c r="N58" i="3"/>
  <c r="N178" i="3"/>
  <c r="N136" i="3"/>
  <c r="N94" i="3"/>
  <c r="N22" i="3" l="1"/>
  <c r="M52" i="7" l="1"/>
  <c r="L52" i="7"/>
  <c r="K52" i="7"/>
  <c r="J52" i="7"/>
  <c r="I52" i="7"/>
  <c r="H52" i="7"/>
  <c r="G52" i="7"/>
  <c r="F52" i="7"/>
  <c r="E52" i="7"/>
  <c r="D52" i="7"/>
  <c r="C52" i="7"/>
  <c r="B52" i="7"/>
  <c r="M51" i="7"/>
  <c r="L51" i="7"/>
  <c r="K51" i="7"/>
  <c r="J51" i="7"/>
  <c r="I51" i="7"/>
  <c r="H51" i="7"/>
  <c r="G51" i="7"/>
  <c r="F51" i="7"/>
  <c r="E51" i="7"/>
  <c r="D51" i="7"/>
  <c r="C51" i="7"/>
  <c r="B51" i="7"/>
  <c r="M50" i="7"/>
  <c r="L50" i="7"/>
  <c r="K50" i="7"/>
  <c r="J50" i="7"/>
  <c r="I50" i="7"/>
  <c r="H50" i="7"/>
  <c r="G50" i="7"/>
  <c r="F50" i="7"/>
  <c r="E50" i="7"/>
  <c r="D50" i="7"/>
  <c r="C50" i="7"/>
  <c r="B50" i="7"/>
  <c r="M49" i="7"/>
  <c r="L49" i="7"/>
  <c r="K49" i="7"/>
  <c r="J49" i="7"/>
  <c r="I49" i="7"/>
  <c r="H49" i="7"/>
  <c r="G49" i="7"/>
  <c r="F49" i="7"/>
  <c r="E49" i="7"/>
  <c r="D49" i="7"/>
  <c r="C49" i="7"/>
  <c r="B49" i="7"/>
  <c r="M48" i="7"/>
  <c r="L48" i="7"/>
  <c r="K48" i="7"/>
  <c r="J48" i="7"/>
  <c r="I48" i="7"/>
  <c r="H48" i="7"/>
  <c r="G48" i="7"/>
  <c r="F48" i="7"/>
  <c r="E48" i="7"/>
  <c r="D48" i="7"/>
  <c r="C48" i="7"/>
  <c r="B48" i="7"/>
  <c r="M46" i="7"/>
  <c r="L46" i="7"/>
  <c r="K46" i="7"/>
  <c r="J46" i="7"/>
  <c r="I46" i="7"/>
  <c r="H46" i="7"/>
  <c r="G46" i="7"/>
  <c r="F46" i="7"/>
  <c r="E46" i="7"/>
  <c r="D46" i="7"/>
  <c r="C46" i="7"/>
  <c r="B46" i="7"/>
  <c r="M45" i="7"/>
  <c r="L45" i="7"/>
  <c r="K45" i="7"/>
  <c r="J45" i="7"/>
  <c r="I45" i="7"/>
  <c r="H45" i="7"/>
  <c r="G45" i="7"/>
  <c r="N45" i="7" s="1"/>
  <c r="F45" i="7"/>
  <c r="E45" i="7"/>
  <c r="D45" i="7"/>
  <c r="C45" i="7"/>
  <c r="B45" i="7"/>
  <c r="M24" i="7"/>
  <c r="L24" i="7"/>
  <c r="K24" i="7"/>
  <c r="J24" i="7"/>
  <c r="I24" i="7"/>
  <c r="H24" i="7"/>
  <c r="G24" i="7"/>
  <c r="F24" i="7"/>
  <c r="E24" i="7"/>
  <c r="D24" i="7"/>
  <c r="C24" i="7"/>
  <c r="M23" i="7"/>
  <c r="L23" i="7"/>
  <c r="K23" i="7"/>
  <c r="J23" i="7"/>
  <c r="I23" i="7"/>
  <c r="H23" i="7"/>
  <c r="G23" i="7"/>
  <c r="F23" i="7"/>
  <c r="E23" i="7"/>
  <c r="D23" i="7"/>
  <c r="C23" i="7"/>
  <c r="M22" i="7"/>
  <c r="L22" i="7"/>
  <c r="K22" i="7"/>
  <c r="J22" i="7"/>
  <c r="I22" i="7"/>
  <c r="H22" i="7"/>
  <c r="G22" i="7"/>
  <c r="F22" i="7"/>
  <c r="E22" i="7"/>
  <c r="D22" i="7"/>
  <c r="C22" i="7"/>
  <c r="M21" i="7"/>
  <c r="L21" i="7"/>
  <c r="K21" i="7"/>
  <c r="J21" i="7"/>
  <c r="I21" i="7"/>
  <c r="H21" i="7"/>
  <c r="G21" i="7"/>
  <c r="F21" i="7"/>
  <c r="E21" i="7"/>
  <c r="D21" i="7"/>
  <c r="C21" i="7"/>
  <c r="M20" i="7"/>
  <c r="L20" i="7"/>
  <c r="K20" i="7"/>
  <c r="J20" i="7"/>
  <c r="I20" i="7"/>
  <c r="H20" i="7"/>
  <c r="G20" i="7"/>
  <c r="F20" i="7"/>
  <c r="E20" i="7"/>
  <c r="D20" i="7"/>
  <c r="C20" i="7"/>
  <c r="M18" i="7"/>
  <c r="L18" i="7"/>
  <c r="K18" i="7"/>
  <c r="J18" i="7"/>
  <c r="I18" i="7"/>
  <c r="H18" i="7"/>
  <c r="G18" i="7"/>
  <c r="G19" i="7" s="1"/>
  <c r="F18" i="7"/>
  <c r="E18" i="7"/>
  <c r="D18" i="7"/>
  <c r="C18" i="7"/>
  <c r="C19" i="7" s="1"/>
  <c r="M17" i="7"/>
  <c r="L17" i="7"/>
  <c r="K17" i="7"/>
  <c r="J17" i="7"/>
  <c r="I17" i="7"/>
  <c r="H17" i="7"/>
  <c r="G17" i="7"/>
  <c r="F17" i="7"/>
  <c r="E17" i="7"/>
  <c r="D17" i="7"/>
  <c r="C17" i="7"/>
  <c r="B24" i="7"/>
  <c r="B23" i="7"/>
  <c r="B22" i="7"/>
  <c r="B21" i="7"/>
  <c r="B20" i="7"/>
  <c r="B18" i="7"/>
  <c r="B17" i="7"/>
  <c r="F19" i="7" l="1"/>
  <c r="J19" i="7"/>
  <c r="K19" i="7"/>
  <c r="B185" i="6"/>
  <c r="H47" i="7"/>
  <c r="I47" i="7"/>
  <c r="D19" i="7"/>
  <c r="H19" i="7"/>
  <c r="L19" i="7"/>
  <c r="B47" i="7"/>
  <c r="F47" i="7"/>
  <c r="J47" i="7"/>
  <c r="D47" i="7"/>
  <c r="L47" i="7"/>
  <c r="E47" i="7"/>
  <c r="M47" i="7"/>
  <c r="E19" i="7"/>
  <c r="I19" i="7"/>
  <c r="M19" i="7"/>
  <c r="C47" i="7"/>
  <c r="G47" i="7"/>
  <c r="K47" i="7"/>
  <c r="M90" i="6"/>
  <c r="L90" i="6"/>
  <c r="K90" i="6"/>
  <c r="J90" i="6"/>
  <c r="I90" i="6"/>
  <c r="H90" i="6"/>
  <c r="G90" i="6"/>
  <c r="F90" i="6"/>
  <c r="E90" i="6"/>
  <c r="D90" i="6"/>
  <c r="C90" i="6"/>
  <c r="B90" i="6"/>
  <c r="M89" i="6"/>
  <c r="L89" i="6"/>
  <c r="K89" i="6"/>
  <c r="J89" i="6"/>
  <c r="I89" i="6"/>
  <c r="H89" i="6"/>
  <c r="G89" i="6"/>
  <c r="F89" i="6"/>
  <c r="E89" i="6"/>
  <c r="D89" i="6"/>
  <c r="C89" i="6"/>
  <c r="B89" i="6"/>
  <c r="M88" i="6"/>
  <c r="L88" i="6"/>
  <c r="K88" i="6"/>
  <c r="J88" i="6"/>
  <c r="I88" i="6"/>
  <c r="H88" i="6"/>
  <c r="G88" i="6"/>
  <c r="F88" i="6"/>
  <c r="E88" i="6"/>
  <c r="D88" i="6"/>
  <c r="C88" i="6"/>
  <c r="B88" i="6"/>
  <c r="M87" i="6"/>
  <c r="L87" i="6"/>
  <c r="K87" i="6"/>
  <c r="J87" i="6"/>
  <c r="I87" i="6"/>
  <c r="H87" i="6"/>
  <c r="G87" i="6"/>
  <c r="F87" i="6"/>
  <c r="E87" i="6"/>
  <c r="D87" i="6"/>
  <c r="C87" i="6"/>
  <c r="B87" i="6"/>
  <c r="M86" i="6"/>
  <c r="L86" i="6"/>
  <c r="K86" i="6"/>
  <c r="J86" i="6"/>
  <c r="I86" i="6"/>
  <c r="H86" i="6"/>
  <c r="G86" i="6"/>
  <c r="F86" i="6"/>
  <c r="E86" i="6"/>
  <c r="D86" i="6"/>
  <c r="C86" i="6"/>
  <c r="B86" i="6"/>
  <c r="M84" i="6"/>
  <c r="L84" i="6"/>
  <c r="K84" i="6"/>
  <c r="J84" i="6"/>
  <c r="I84" i="6"/>
  <c r="H84" i="6"/>
  <c r="G84" i="6"/>
  <c r="F84" i="6"/>
  <c r="E84" i="6"/>
  <c r="D84" i="6"/>
  <c r="C84" i="6"/>
  <c r="B84" i="6"/>
  <c r="M83" i="6"/>
  <c r="L83" i="6"/>
  <c r="K83" i="6"/>
  <c r="J83" i="6"/>
  <c r="J85" i="6" s="1"/>
  <c r="I83" i="6"/>
  <c r="H83" i="6"/>
  <c r="H85" i="6" s="1"/>
  <c r="G83" i="6"/>
  <c r="F83" i="6"/>
  <c r="F85" i="6" s="1"/>
  <c r="E83" i="6"/>
  <c r="D83" i="6"/>
  <c r="C83" i="6"/>
  <c r="B83" i="6"/>
  <c r="B85" i="6" s="1"/>
  <c r="N90" i="6"/>
  <c r="N297" i="4"/>
  <c r="N296" i="4"/>
  <c r="N246" i="4"/>
  <c r="D85" i="6" l="1"/>
  <c r="N83" i="6"/>
  <c r="E85" i="6"/>
  <c r="I85" i="6"/>
  <c r="M85" i="6"/>
  <c r="L85" i="6"/>
  <c r="G85" i="6"/>
  <c r="K85" i="6"/>
  <c r="C85" i="6"/>
  <c r="N87" i="6"/>
  <c r="N84" i="6"/>
  <c r="N85" i="6" s="1"/>
  <c r="N88" i="6"/>
  <c r="N89" i="6"/>
  <c r="N86" i="6"/>
  <c r="N135" i="3"/>
  <c r="N134" i="3"/>
  <c r="N133" i="3"/>
  <c r="N132" i="3"/>
  <c r="N131" i="3"/>
  <c r="N130" i="3"/>
  <c r="N129" i="3"/>
  <c r="N128" i="3"/>
  <c r="N127" i="3"/>
  <c r="N126" i="3"/>
  <c r="N125" i="3"/>
  <c r="N124" i="3"/>
  <c r="N123" i="3"/>
  <c r="N122" i="3"/>
  <c r="N119" i="3"/>
  <c r="M657" i="3"/>
  <c r="L657" i="3"/>
  <c r="K657" i="3"/>
  <c r="J657" i="3"/>
  <c r="I657" i="3"/>
  <c r="H657" i="3"/>
  <c r="G657" i="3"/>
  <c r="F657" i="3"/>
  <c r="E657" i="3"/>
  <c r="D657" i="3"/>
  <c r="C657" i="3"/>
  <c r="B657" i="3"/>
  <c r="M656" i="3"/>
  <c r="L656" i="3"/>
  <c r="K656" i="3"/>
  <c r="J656" i="3"/>
  <c r="I656" i="3"/>
  <c r="H656" i="3"/>
  <c r="G656" i="3"/>
  <c r="F656" i="3"/>
  <c r="E656" i="3"/>
  <c r="D656" i="3"/>
  <c r="C656" i="3"/>
  <c r="B656" i="3"/>
  <c r="M655" i="3"/>
  <c r="L655" i="3"/>
  <c r="K655" i="3"/>
  <c r="J655" i="3"/>
  <c r="I655" i="3"/>
  <c r="H655" i="3"/>
  <c r="G655" i="3"/>
  <c r="F655" i="3"/>
  <c r="E655" i="3"/>
  <c r="D655" i="3"/>
  <c r="C655" i="3"/>
  <c r="B655" i="3"/>
  <c r="M654" i="3"/>
  <c r="L654" i="3"/>
  <c r="K654" i="3"/>
  <c r="J654" i="3"/>
  <c r="I654" i="3"/>
  <c r="H654" i="3"/>
  <c r="G654" i="3"/>
  <c r="F654" i="3"/>
  <c r="E654" i="3"/>
  <c r="D654" i="3"/>
  <c r="C654" i="3"/>
  <c r="B654" i="3"/>
  <c r="M653" i="3"/>
  <c r="L653" i="3"/>
  <c r="K653" i="3"/>
  <c r="J653" i="3"/>
  <c r="I653" i="3"/>
  <c r="H653" i="3"/>
  <c r="G653" i="3"/>
  <c r="F653" i="3"/>
  <c r="E653" i="3"/>
  <c r="D653" i="3"/>
  <c r="C653" i="3"/>
  <c r="B653" i="3"/>
  <c r="M651" i="3"/>
  <c r="L651" i="3"/>
  <c r="K651" i="3"/>
  <c r="J651" i="3"/>
  <c r="I651" i="3"/>
  <c r="H651" i="3"/>
  <c r="G651" i="3"/>
  <c r="F651" i="3"/>
  <c r="E651" i="3"/>
  <c r="D651" i="3"/>
  <c r="C651" i="3"/>
  <c r="B651" i="3"/>
  <c r="M650" i="3"/>
  <c r="L650" i="3"/>
  <c r="K650" i="3"/>
  <c r="J650" i="3"/>
  <c r="I650" i="3"/>
  <c r="H650" i="3"/>
  <c r="G650" i="3"/>
  <c r="F650" i="3"/>
  <c r="F652" i="3" s="1"/>
  <c r="E650" i="3"/>
  <c r="D650" i="3"/>
  <c r="C650" i="3"/>
  <c r="B650" i="3"/>
  <c r="B652" i="3" s="1"/>
  <c r="N638" i="3"/>
  <c r="N637" i="3"/>
  <c r="N636" i="3"/>
  <c r="N635" i="3"/>
  <c r="N634" i="3"/>
  <c r="N633" i="3"/>
  <c r="N632" i="3"/>
  <c r="N631" i="3"/>
  <c r="N630" i="3"/>
  <c r="N629" i="3"/>
  <c r="N628" i="3"/>
  <c r="N627" i="3"/>
  <c r="N626" i="3"/>
  <c r="N625" i="3"/>
  <c r="N622" i="3"/>
  <c r="J652" i="3" l="1"/>
  <c r="D652" i="3"/>
  <c r="H652" i="3"/>
  <c r="L652" i="3"/>
  <c r="E652" i="3"/>
  <c r="M652" i="3"/>
  <c r="N654" i="3"/>
  <c r="I652" i="3"/>
  <c r="N657" i="3"/>
  <c r="C652" i="3"/>
  <c r="G652" i="3"/>
  <c r="K652" i="3"/>
  <c r="N651" i="3"/>
  <c r="N655" i="3"/>
  <c r="N656" i="3"/>
  <c r="N650" i="3"/>
  <c r="N653" i="3"/>
  <c r="N141" i="4"/>
  <c r="N652" i="3" l="1"/>
  <c r="N45" i="4"/>
  <c r="N102" i="4"/>
  <c r="N252" i="6" l="1"/>
  <c r="N272" i="6"/>
  <c r="N174" i="6"/>
  <c r="N173" i="6"/>
  <c r="N172" i="6"/>
  <c r="N223" i="6"/>
  <c r="N224" i="6"/>
  <c r="N225" i="6"/>
  <c r="N226" i="6"/>
  <c r="B262" i="6" l="1"/>
  <c r="N187" i="6"/>
  <c r="N190" i="6"/>
  <c r="N184" i="6"/>
  <c r="N188" i="6"/>
  <c r="N189" i="6"/>
  <c r="N183" i="6"/>
  <c r="N186" i="6"/>
  <c r="C315" i="10"/>
  <c r="C314" i="10"/>
  <c r="C313" i="10"/>
  <c r="C312" i="10"/>
  <c r="C311" i="10"/>
  <c r="C310" i="10"/>
  <c r="C309" i="10"/>
  <c r="C308" i="10"/>
  <c r="C307" i="10"/>
  <c r="C306" i="10"/>
  <c r="C305" i="10"/>
  <c r="C304" i="10"/>
  <c r="M364" i="3"/>
  <c r="L364" i="3"/>
  <c r="K364" i="3"/>
  <c r="J364" i="3"/>
  <c r="I364" i="3"/>
  <c r="H364" i="3"/>
  <c r="G364" i="3"/>
  <c r="F364" i="3"/>
  <c r="E364" i="3"/>
  <c r="D364" i="3"/>
  <c r="C364" i="3"/>
  <c r="B364" i="3"/>
  <c r="M363" i="3"/>
  <c r="L363" i="3"/>
  <c r="K363" i="3"/>
  <c r="J363" i="3"/>
  <c r="I363" i="3"/>
  <c r="H363" i="3"/>
  <c r="G363" i="3"/>
  <c r="F363" i="3"/>
  <c r="E363" i="3"/>
  <c r="D363" i="3"/>
  <c r="C363" i="3"/>
  <c r="B363" i="3"/>
  <c r="M362" i="3"/>
  <c r="L362" i="3"/>
  <c r="K362" i="3"/>
  <c r="J362" i="3"/>
  <c r="I362" i="3"/>
  <c r="H362" i="3"/>
  <c r="G362" i="3"/>
  <c r="F362" i="3"/>
  <c r="E362" i="3"/>
  <c r="D362" i="3"/>
  <c r="C362" i="3"/>
  <c r="B362" i="3"/>
  <c r="M361" i="3"/>
  <c r="L361" i="3"/>
  <c r="K361" i="3"/>
  <c r="J361" i="3"/>
  <c r="I361" i="3"/>
  <c r="H361" i="3"/>
  <c r="G361" i="3"/>
  <c r="F361" i="3"/>
  <c r="E361" i="3"/>
  <c r="D361" i="3"/>
  <c r="C361" i="3"/>
  <c r="B361" i="3"/>
  <c r="M360" i="3"/>
  <c r="L360" i="3"/>
  <c r="K360" i="3"/>
  <c r="J360" i="3"/>
  <c r="I360" i="3"/>
  <c r="H360" i="3"/>
  <c r="G360" i="3"/>
  <c r="F360" i="3"/>
  <c r="E360" i="3"/>
  <c r="D360" i="3"/>
  <c r="C360" i="3"/>
  <c r="B360" i="3"/>
  <c r="M358" i="3"/>
  <c r="L358" i="3"/>
  <c r="K358" i="3"/>
  <c r="J358" i="3"/>
  <c r="I358" i="3"/>
  <c r="H358" i="3"/>
  <c r="G358" i="3"/>
  <c r="F358" i="3"/>
  <c r="E358" i="3"/>
  <c r="D358" i="3"/>
  <c r="C358" i="3"/>
  <c r="M357" i="3"/>
  <c r="L357" i="3"/>
  <c r="K357" i="3"/>
  <c r="J357" i="3"/>
  <c r="I357" i="3"/>
  <c r="H357" i="3"/>
  <c r="G357" i="3"/>
  <c r="F357" i="3"/>
  <c r="E357" i="3"/>
  <c r="D357" i="3"/>
  <c r="C357" i="3"/>
  <c r="N345" i="3"/>
  <c r="N344" i="3"/>
  <c r="N343" i="3"/>
  <c r="N342" i="3"/>
  <c r="N341" i="3"/>
  <c r="N340" i="3"/>
  <c r="N339" i="3"/>
  <c r="N338" i="3"/>
  <c r="N337" i="3"/>
  <c r="N336" i="3"/>
  <c r="N335" i="3"/>
  <c r="N334" i="3"/>
  <c r="N333" i="3"/>
  <c r="N332" i="3"/>
  <c r="N331" i="3"/>
  <c r="N330" i="3"/>
  <c r="N329" i="3"/>
  <c r="L359" i="3" l="1"/>
  <c r="N364" i="3"/>
  <c r="D359" i="3"/>
  <c r="I359" i="3"/>
  <c r="E359" i="3"/>
  <c r="M359" i="3"/>
  <c r="N360" i="3"/>
  <c r="H359" i="3"/>
  <c r="N185" i="6"/>
  <c r="B359" i="3"/>
  <c r="G359" i="3"/>
  <c r="N361" i="3"/>
  <c r="F359" i="3"/>
  <c r="N358" i="3"/>
  <c r="C359" i="3"/>
  <c r="K359" i="3"/>
  <c r="N362" i="3"/>
  <c r="N363" i="3"/>
  <c r="N357" i="3"/>
  <c r="J359" i="3"/>
  <c r="N21" i="3"/>
  <c r="N359" i="3" l="1"/>
  <c r="C532" i="8"/>
  <c r="C531" i="8"/>
  <c r="C530" i="8"/>
  <c r="C529" i="8"/>
  <c r="C528" i="8"/>
  <c r="C527" i="8"/>
  <c r="C526" i="8"/>
  <c r="C525" i="8"/>
  <c r="C524" i="8"/>
  <c r="C523" i="8"/>
  <c r="C522" i="8"/>
  <c r="C521" i="8"/>
  <c r="N596" i="3" l="1"/>
  <c r="N177" i="3" l="1"/>
  <c r="N303" i="3"/>
  <c r="N261" i="3"/>
  <c r="N219" i="3"/>
  <c r="N57" i="3"/>
  <c r="N93" i="3"/>
  <c r="N92" i="3"/>
  <c r="N327" i="6" l="1"/>
  <c r="N150" i="6"/>
  <c r="N36" i="7" l="1"/>
  <c r="N555" i="3" l="1"/>
  <c r="N56" i="3"/>
  <c r="N513" i="3"/>
  <c r="N471" i="3"/>
  <c r="N470" i="3"/>
  <c r="N429" i="3"/>
  <c r="N428" i="3"/>
  <c r="N387" i="3"/>
  <c r="N386" i="3"/>
  <c r="M615" i="3" l="1"/>
  <c r="L615" i="3"/>
  <c r="K615" i="3"/>
  <c r="J615" i="3"/>
  <c r="I615" i="3"/>
  <c r="H615" i="3"/>
  <c r="G615" i="3"/>
  <c r="F615" i="3"/>
  <c r="E615" i="3"/>
  <c r="D615" i="3"/>
  <c r="C615" i="3"/>
  <c r="B615" i="3"/>
  <c r="M614" i="3"/>
  <c r="L614" i="3"/>
  <c r="K614" i="3"/>
  <c r="J614" i="3"/>
  <c r="I614" i="3"/>
  <c r="H614" i="3"/>
  <c r="G614" i="3"/>
  <c r="F614" i="3"/>
  <c r="E614" i="3"/>
  <c r="D614" i="3"/>
  <c r="C614" i="3"/>
  <c r="B614" i="3"/>
  <c r="M613" i="3"/>
  <c r="L613" i="3"/>
  <c r="K613" i="3"/>
  <c r="J613" i="3"/>
  <c r="I613" i="3"/>
  <c r="H613" i="3"/>
  <c r="G613" i="3"/>
  <c r="F613" i="3"/>
  <c r="E613" i="3"/>
  <c r="D613" i="3"/>
  <c r="C613" i="3"/>
  <c r="B613" i="3"/>
  <c r="M612" i="3"/>
  <c r="L612" i="3"/>
  <c r="K612" i="3"/>
  <c r="J612" i="3"/>
  <c r="I612" i="3"/>
  <c r="H612" i="3"/>
  <c r="G612" i="3"/>
  <c r="F612" i="3"/>
  <c r="E612" i="3"/>
  <c r="D612" i="3"/>
  <c r="C612" i="3"/>
  <c r="B612" i="3"/>
  <c r="M611" i="3"/>
  <c r="L611" i="3"/>
  <c r="K611" i="3"/>
  <c r="J611" i="3"/>
  <c r="I611" i="3"/>
  <c r="H611" i="3"/>
  <c r="G611" i="3"/>
  <c r="F611" i="3"/>
  <c r="E611" i="3"/>
  <c r="D611" i="3"/>
  <c r="C611" i="3"/>
  <c r="B611" i="3"/>
  <c r="M609" i="3"/>
  <c r="L609" i="3"/>
  <c r="K609" i="3"/>
  <c r="J609" i="3"/>
  <c r="I609" i="3"/>
  <c r="H609" i="3"/>
  <c r="G609" i="3"/>
  <c r="F609" i="3"/>
  <c r="E609" i="3"/>
  <c r="D609" i="3"/>
  <c r="C609" i="3"/>
  <c r="B609" i="3"/>
  <c r="M608" i="3"/>
  <c r="L608" i="3"/>
  <c r="K608" i="3"/>
  <c r="J608" i="3"/>
  <c r="I608" i="3"/>
  <c r="H608" i="3"/>
  <c r="G608" i="3"/>
  <c r="F608" i="3"/>
  <c r="E608" i="3"/>
  <c r="D608" i="3"/>
  <c r="C608" i="3"/>
  <c r="B608" i="3"/>
  <c r="N595" i="3"/>
  <c r="N594" i="3"/>
  <c r="N593" i="3"/>
  <c r="N592" i="3"/>
  <c r="N591" i="3"/>
  <c r="N590" i="3"/>
  <c r="N589" i="3"/>
  <c r="N588" i="3"/>
  <c r="N587" i="3"/>
  <c r="N586" i="3"/>
  <c r="N585" i="3"/>
  <c r="N584" i="3"/>
  <c r="N583" i="3"/>
  <c r="N582" i="3"/>
  <c r="N581" i="3"/>
  <c r="D610" i="3" l="1"/>
  <c r="H610" i="3"/>
  <c r="L610" i="3"/>
  <c r="M610" i="3"/>
  <c r="N612" i="3"/>
  <c r="B610" i="3"/>
  <c r="F610" i="3"/>
  <c r="J610" i="3"/>
  <c r="E610" i="3"/>
  <c r="N615" i="3"/>
  <c r="C610" i="3"/>
  <c r="G610" i="3"/>
  <c r="K610" i="3"/>
  <c r="I610" i="3"/>
  <c r="N609" i="3"/>
  <c r="N613" i="3"/>
  <c r="N608" i="3"/>
  <c r="N614" i="3"/>
  <c r="N611" i="3"/>
  <c r="N192" i="4"/>
  <c r="N191" i="4"/>
  <c r="N610" i="3" l="1"/>
  <c r="N554" i="3"/>
  <c r="N245" i="4"/>
  <c r="C32" i="10" l="1"/>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c r="C4" i="10"/>
  <c r="AC184" i="14"/>
  <c r="AC183" i="14"/>
  <c r="AC182" i="14"/>
  <c r="AC181" i="14"/>
  <c r="AC180" i="14"/>
  <c r="AC179" i="14"/>
  <c r="AC178" i="14"/>
  <c r="AC117" i="14"/>
  <c r="AC116" i="14"/>
  <c r="AC115" i="14"/>
  <c r="AC114" i="14"/>
  <c r="AC113" i="14"/>
  <c r="N116" i="14"/>
  <c r="N115" i="14"/>
  <c r="N114" i="14"/>
  <c r="N113" i="14"/>
  <c r="N51" i="14"/>
  <c r="AC68" i="14"/>
  <c r="N68" i="14"/>
  <c r="AC33" i="14"/>
  <c r="N34" i="14"/>
  <c r="AB73" i="14"/>
  <c r="AA73" i="14"/>
  <c r="Z73" i="14"/>
  <c r="Y73" i="14"/>
  <c r="X73" i="14"/>
  <c r="W73" i="14"/>
  <c r="V73" i="14"/>
  <c r="U73" i="14"/>
  <c r="T73" i="14"/>
  <c r="S73" i="14"/>
  <c r="R73" i="14"/>
  <c r="Q73" i="14"/>
  <c r="M73" i="14"/>
  <c r="L73" i="14"/>
  <c r="K73" i="14"/>
  <c r="J73" i="14"/>
  <c r="I73" i="14"/>
  <c r="H73" i="14"/>
  <c r="G73" i="14"/>
  <c r="F73" i="14"/>
  <c r="E73" i="14"/>
  <c r="D73" i="14"/>
  <c r="C73" i="14"/>
  <c r="B73" i="14"/>
  <c r="N16" i="14"/>
  <c r="N15" i="14"/>
  <c r="N14" i="14"/>
  <c r="N13" i="14"/>
  <c r="N12" i="14"/>
  <c r="AC16" i="14"/>
  <c r="AC15" i="14"/>
  <c r="AC14" i="14"/>
  <c r="AC13" i="14"/>
  <c r="AC12" i="14"/>
  <c r="M196" i="3" l="1"/>
  <c r="L196" i="3"/>
  <c r="K196" i="3"/>
  <c r="J196" i="3"/>
  <c r="I196" i="3"/>
  <c r="H196" i="3"/>
  <c r="G196" i="3"/>
  <c r="F196" i="3"/>
  <c r="E196" i="3"/>
  <c r="D196" i="3"/>
  <c r="C196" i="3"/>
  <c r="B196" i="3"/>
  <c r="M195" i="3"/>
  <c r="L195" i="3"/>
  <c r="K195" i="3"/>
  <c r="J195" i="3"/>
  <c r="I195" i="3"/>
  <c r="H195" i="3"/>
  <c r="G195" i="3"/>
  <c r="F195" i="3"/>
  <c r="E195" i="3"/>
  <c r="D195" i="3"/>
  <c r="C195" i="3"/>
  <c r="B195" i="3"/>
  <c r="M194" i="3"/>
  <c r="L194" i="3"/>
  <c r="K194" i="3"/>
  <c r="J194" i="3"/>
  <c r="I194" i="3"/>
  <c r="H194" i="3"/>
  <c r="G194" i="3"/>
  <c r="F194" i="3"/>
  <c r="E194" i="3"/>
  <c r="D194" i="3"/>
  <c r="C194" i="3"/>
  <c r="B194" i="3"/>
  <c r="M193" i="3"/>
  <c r="L193" i="3"/>
  <c r="K193" i="3"/>
  <c r="J193" i="3"/>
  <c r="I193" i="3"/>
  <c r="H193" i="3"/>
  <c r="G193" i="3"/>
  <c r="F193" i="3"/>
  <c r="E193" i="3"/>
  <c r="D193" i="3"/>
  <c r="C193" i="3"/>
  <c r="B193" i="3"/>
  <c r="M192" i="3"/>
  <c r="L192" i="3"/>
  <c r="K192" i="3"/>
  <c r="J192" i="3"/>
  <c r="I192" i="3"/>
  <c r="H192" i="3"/>
  <c r="G192" i="3"/>
  <c r="F192" i="3"/>
  <c r="E192" i="3"/>
  <c r="D192" i="3"/>
  <c r="C192" i="3"/>
  <c r="B192" i="3"/>
  <c r="M190" i="3"/>
  <c r="L190" i="3"/>
  <c r="K190" i="3"/>
  <c r="J190" i="3"/>
  <c r="I190" i="3"/>
  <c r="H190" i="3"/>
  <c r="G190" i="3"/>
  <c r="F190" i="3"/>
  <c r="E190" i="3"/>
  <c r="D190" i="3"/>
  <c r="C190" i="3"/>
  <c r="B190" i="3"/>
  <c r="M189" i="3"/>
  <c r="L189" i="3"/>
  <c r="K189" i="3"/>
  <c r="J189" i="3"/>
  <c r="I189" i="3"/>
  <c r="H189" i="3"/>
  <c r="G189" i="3"/>
  <c r="F189" i="3"/>
  <c r="E189" i="3"/>
  <c r="D189" i="3"/>
  <c r="C189" i="3"/>
  <c r="B189" i="3"/>
  <c r="N176" i="3"/>
  <c r="N175" i="3"/>
  <c r="N174" i="3"/>
  <c r="N173" i="3"/>
  <c r="N172" i="3"/>
  <c r="N171" i="3"/>
  <c r="N170" i="3"/>
  <c r="N169" i="3"/>
  <c r="N168" i="3"/>
  <c r="N167" i="3"/>
  <c r="N166" i="3"/>
  <c r="N165" i="3"/>
  <c r="N164" i="3"/>
  <c r="N163" i="3"/>
  <c r="N162" i="3"/>
  <c r="N161" i="3"/>
  <c r="M191" i="3" l="1"/>
  <c r="I191" i="3"/>
  <c r="E191" i="3"/>
  <c r="N196" i="3"/>
  <c r="B191" i="3"/>
  <c r="F191" i="3"/>
  <c r="J191" i="3"/>
  <c r="N192" i="3"/>
  <c r="C191" i="3"/>
  <c r="G191" i="3"/>
  <c r="K191" i="3"/>
  <c r="D191" i="3"/>
  <c r="H191" i="3"/>
  <c r="L191" i="3"/>
  <c r="N190" i="3"/>
  <c r="N189" i="3"/>
  <c r="N193" i="3"/>
  <c r="N194" i="3"/>
  <c r="N195" i="3"/>
  <c r="N512" i="3"/>
  <c r="N191" i="3" l="1"/>
  <c r="C303" i="10"/>
  <c r="C302" i="10"/>
  <c r="C301" i="10"/>
  <c r="C300" i="10"/>
  <c r="C299" i="10"/>
  <c r="C298" i="10"/>
  <c r="C297" i="10"/>
  <c r="C296" i="10"/>
  <c r="C295" i="10"/>
  <c r="C294" i="10"/>
  <c r="C293" i="10"/>
  <c r="C292" i="10"/>
  <c r="C520" i="8"/>
  <c r="C519" i="8"/>
  <c r="C518" i="8"/>
  <c r="C517" i="8"/>
  <c r="C516" i="8"/>
  <c r="C515" i="8"/>
  <c r="C514" i="8"/>
  <c r="C513" i="8"/>
  <c r="C512" i="8"/>
  <c r="C511" i="8"/>
  <c r="C510" i="8"/>
  <c r="C509" i="8"/>
  <c r="N20" i="3" l="1"/>
  <c r="N140" i="4" l="1"/>
  <c r="N35" i="7" l="1"/>
  <c r="N553" i="3" l="1"/>
  <c r="M574" i="3"/>
  <c r="L574" i="3"/>
  <c r="K574" i="3"/>
  <c r="J574" i="3"/>
  <c r="I574" i="3"/>
  <c r="H574" i="3"/>
  <c r="G574" i="3"/>
  <c r="F574" i="3"/>
  <c r="E574" i="3"/>
  <c r="D574" i="3"/>
  <c r="C574" i="3"/>
  <c r="B574" i="3"/>
  <c r="M573" i="3"/>
  <c r="L573" i="3"/>
  <c r="K573" i="3"/>
  <c r="J573" i="3"/>
  <c r="I573" i="3"/>
  <c r="H573" i="3"/>
  <c r="G573" i="3"/>
  <c r="F573" i="3"/>
  <c r="E573" i="3"/>
  <c r="D573" i="3"/>
  <c r="C573" i="3"/>
  <c r="B573" i="3"/>
  <c r="M572" i="3"/>
  <c r="L572" i="3"/>
  <c r="K572" i="3"/>
  <c r="J572" i="3"/>
  <c r="I572" i="3"/>
  <c r="H572" i="3"/>
  <c r="G572" i="3"/>
  <c r="F572" i="3"/>
  <c r="E572" i="3"/>
  <c r="D572" i="3"/>
  <c r="C572" i="3"/>
  <c r="B572" i="3"/>
  <c r="M571" i="3"/>
  <c r="L571" i="3"/>
  <c r="K571" i="3"/>
  <c r="J571" i="3"/>
  <c r="I571" i="3"/>
  <c r="H571" i="3"/>
  <c r="G571" i="3"/>
  <c r="F571" i="3"/>
  <c r="E571" i="3"/>
  <c r="D571" i="3"/>
  <c r="C571" i="3"/>
  <c r="B571" i="3"/>
  <c r="M570" i="3"/>
  <c r="L570" i="3"/>
  <c r="K570" i="3"/>
  <c r="J570" i="3"/>
  <c r="I570" i="3"/>
  <c r="H570" i="3"/>
  <c r="G570" i="3"/>
  <c r="E570" i="3"/>
  <c r="D570" i="3"/>
  <c r="C570" i="3"/>
  <c r="B570" i="3"/>
  <c r="M568" i="3"/>
  <c r="L568" i="3"/>
  <c r="K568" i="3"/>
  <c r="J568" i="3"/>
  <c r="I568" i="3"/>
  <c r="H568" i="3"/>
  <c r="G568" i="3"/>
  <c r="E568" i="3"/>
  <c r="D568" i="3"/>
  <c r="C568" i="3"/>
  <c r="B568" i="3"/>
  <c r="M567" i="3"/>
  <c r="L567" i="3"/>
  <c r="K567" i="3"/>
  <c r="J567" i="3"/>
  <c r="I567" i="3"/>
  <c r="H567" i="3"/>
  <c r="G567" i="3"/>
  <c r="E567" i="3"/>
  <c r="D567" i="3"/>
  <c r="C567" i="3"/>
  <c r="B567" i="3"/>
  <c r="N552" i="3"/>
  <c r="N551" i="3"/>
  <c r="N550" i="3"/>
  <c r="N549" i="3"/>
  <c r="N548" i="3"/>
  <c r="N547" i="3"/>
  <c r="N546" i="3"/>
  <c r="N545" i="3"/>
  <c r="N544" i="3"/>
  <c r="N543" i="3"/>
  <c r="N542" i="3"/>
  <c r="N541" i="3"/>
  <c r="N540" i="3"/>
  <c r="M154" i="3"/>
  <c r="L154" i="3"/>
  <c r="K154" i="3"/>
  <c r="J154" i="3"/>
  <c r="I154" i="3"/>
  <c r="H154" i="3"/>
  <c r="G154" i="3"/>
  <c r="F154" i="3"/>
  <c r="E154" i="3"/>
  <c r="D154" i="3"/>
  <c r="C154" i="3"/>
  <c r="B154" i="3"/>
  <c r="M153" i="3"/>
  <c r="L153" i="3"/>
  <c r="K153" i="3"/>
  <c r="J153" i="3"/>
  <c r="I153" i="3"/>
  <c r="H153" i="3"/>
  <c r="G153" i="3"/>
  <c r="F153" i="3"/>
  <c r="E153" i="3"/>
  <c r="D153" i="3"/>
  <c r="C153" i="3"/>
  <c r="B153" i="3"/>
  <c r="M152" i="3"/>
  <c r="L152" i="3"/>
  <c r="K152" i="3"/>
  <c r="J152" i="3"/>
  <c r="I152" i="3"/>
  <c r="H152" i="3"/>
  <c r="G152" i="3"/>
  <c r="F152" i="3"/>
  <c r="E152" i="3"/>
  <c r="D152" i="3"/>
  <c r="C152" i="3"/>
  <c r="B152" i="3"/>
  <c r="M151" i="3"/>
  <c r="L151" i="3"/>
  <c r="K151" i="3"/>
  <c r="J151" i="3"/>
  <c r="I151" i="3"/>
  <c r="H151" i="3"/>
  <c r="G151" i="3"/>
  <c r="F151" i="3"/>
  <c r="E151" i="3"/>
  <c r="D151" i="3"/>
  <c r="C151" i="3"/>
  <c r="B151" i="3"/>
  <c r="M150" i="3"/>
  <c r="L150" i="3"/>
  <c r="K150" i="3"/>
  <c r="J150" i="3"/>
  <c r="I150" i="3"/>
  <c r="H150" i="3"/>
  <c r="G150" i="3"/>
  <c r="F150" i="3"/>
  <c r="E150" i="3"/>
  <c r="D150" i="3"/>
  <c r="C150" i="3"/>
  <c r="B150" i="3"/>
  <c r="M148" i="3"/>
  <c r="L148" i="3"/>
  <c r="K148" i="3"/>
  <c r="J148" i="3"/>
  <c r="I148" i="3"/>
  <c r="H148" i="3"/>
  <c r="G148" i="3"/>
  <c r="F148" i="3"/>
  <c r="E148" i="3"/>
  <c r="D148" i="3"/>
  <c r="C148" i="3"/>
  <c r="B148" i="3"/>
  <c r="M147" i="3"/>
  <c r="L147" i="3"/>
  <c r="K147" i="3"/>
  <c r="J147" i="3"/>
  <c r="I147" i="3"/>
  <c r="H147" i="3"/>
  <c r="G147" i="3"/>
  <c r="G149" i="3" s="1"/>
  <c r="F147" i="3"/>
  <c r="E147" i="3"/>
  <c r="D147" i="3"/>
  <c r="C147" i="3"/>
  <c r="C149" i="3" s="1"/>
  <c r="B147" i="3"/>
  <c r="N326" i="6"/>
  <c r="N149" i="6"/>
  <c r="N101" i="4"/>
  <c r="N44" i="4"/>
  <c r="N511" i="3"/>
  <c r="N427" i="3"/>
  <c r="N385" i="3"/>
  <c r="B399" i="3"/>
  <c r="B400" i="3"/>
  <c r="B402" i="3"/>
  <c r="B403" i="3"/>
  <c r="E569" i="3" l="1"/>
  <c r="I569" i="3"/>
  <c r="K149" i="3"/>
  <c r="M569" i="3"/>
  <c r="N152" i="3"/>
  <c r="L149" i="3"/>
  <c r="I149" i="3"/>
  <c r="N153" i="3"/>
  <c r="E149" i="3"/>
  <c r="M149" i="3"/>
  <c r="B401" i="3"/>
  <c r="D149" i="3"/>
  <c r="H149" i="3"/>
  <c r="N147" i="3"/>
  <c r="B149" i="3"/>
  <c r="F149" i="3"/>
  <c r="J149" i="3"/>
  <c r="N148" i="3"/>
  <c r="N149" i="3" s="1"/>
  <c r="N150" i="3"/>
  <c r="N154" i="3"/>
  <c r="N151" i="3"/>
  <c r="K569" i="3"/>
  <c r="N573" i="3"/>
  <c r="C569" i="3"/>
  <c r="G569" i="3"/>
  <c r="B569" i="3"/>
  <c r="J569" i="3"/>
  <c r="D569" i="3"/>
  <c r="H569" i="3"/>
  <c r="L569" i="3"/>
  <c r="N574" i="3"/>
  <c r="N567" i="3"/>
  <c r="N571" i="3"/>
  <c r="N572" i="3"/>
  <c r="N570" i="3"/>
  <c r="N568" i="3"/>
  <c r="AC199" i="14"/>
  <c r="AC198" i="14"/>
  <c r="AC197" i="14"/>
  <c r="AC196" i="14"/>
  <c r="AC195" i="14"/>
  <c r="AC194" i="14"/>
  <c r="AC193" i="14"/>
  <c r="AC192" i="14"/>
  <c r="AC191" i="14"/>
  <c r="AC190" i="14"/>
  <c r="AC189" i="14"/>
  <c r="AC188" i="14"/>
  <c r="AC187" i="14"/>
  <c r="AC186" i="14"/>
  <c r="AC185" i="14"/>
  <c r="N200" i="14"/>
  <c r="N199" i="14"/>
  <c r="N198" i="14"/>
  <c r="N197" i="14"/>
  <c r="N196" i="14"/>
  <c r="N195" i="14"/>
  <c r="N194" i="14"/>
  <c r="N193" i="14"/>
  <c r="N192" i="14"/>
  <c r="N191" i="14"/>
  <c r="N190" i="14"/>
  <c r="N189" i="14"/>
  <c r="N188" i="14"/>
  <c r="N187" i="14"/>
  <c r="N186" i="14"/>
  <c r="N185" i="14"/>
  <c r="N184" i="14"/>
  <c r="N183" i="14"/>
  <c r="AC133" i="14"/>
  <c r="AC132" i="14"/>
  <c r="AC131" i="14"/>
  <c r="AC130" i="14"/>
  <c r="AC129" i="14"/>
  <c r="AC128" i="14"/>
  <c r="AC127" i="14"/>
  <c r="AC126" i="14"/>
  <c r="AC125" i="14"/>
  <c r="AC124" i="14"/>
  <c r="AC123" i="14"/>
  <c r="AC122" i="14"/>
  <c r="AC121" i="14"/>
  <c r="AC120" i="14"/>
  <c r="AC119" i="14"/>
  <c r="AC118" i="14"/>
  <c r="N133" i="14"/>
  <c r="N132" i="14"/>
  <c r="N131" i="14"/>
  <c r="N130" i="14"/>
  <c r="N129" i="14"/>
  <c r="N128" i="14"/>
  <c r="N127" i="14"/>
  <c r="N126" i="14"/>
  <c r="N125" i="14"/>
  <c r="N124" i="14"/>
  <c r="N123" i="14"/>
  <c r="N122" i="14"/>
  <c r="N121" i="14"/>
  <c r="N120" i="14"/>
  <c r="N119" i="14"/>
  <c r="N118" i="14"/>
  <c r="N117" i="14"/>
  <c r="AC67" i="14"/>
  <c r="AC66" i="14"/>
  <c r="AC65" i="14"/>
  <c r="AC64" i="14"/>
  <c r="AC63" i="14"/>
  <c r="AC62" i="14"/>
  <c r="AC61" i="14"/>
  <c r="AC60" i="14"/>
  <c r="AC59" i="14"/>
  <c r="AC58" i="14"/>
  <c r="AC57" i="14"/>
  <c r="AC56" i="14"/>
  <c r="AC55" i="14"/>
  <c r="AC54" i="14"/>
  <c r="AC53" i="14"/>
  <c r="AC52" i="14"/>
  <c r="N67" i="14"/>
  <c r="N66" i="14"/>
  <c r="N65" i="14"/>
  <c r="N64" i="14"/>
  <c r="N63" i="14"/>
  <c r="N62" i="14"/>
  <c r="N61" i="14"/>
  <c r="N60" i="14"/>
  <c r="N59" i="14"/>
  <c r="N58" i="14"/>
  <c r="N57" i="14"/>
  <c r="N56" i="14"/>
  <c r="N55" i="14"/>
  <c r="N54" i="14"/>
  <c r="N53" i="14"/>
  <c r="N52" i="14"/>
  <c r="AC32" i="14"/>
  <c r="AC31" i="14"/>
  <c r="AC30" i="14"/>
  <c r="AC29" i="14"/>
  <c r="AC28" i="14"/>
  <c r="AC27" i="14"/>
  <c r="AC26" i="14"/>
  <c r="AC25" i="14"/>
  <c r="AC24" i="14"/>
  <c r="AC23" i="14"/>
  <c r="AC22" i="14"/>
  <c r="AC21" i="14"/>
  <c r="AC20" i="14"/>
  <c r="AC19" i="14"/>
  <c r="AC18" i="14"/>
  <c r="AC17" i="14"/>
  <c r="N33" i="14"/>
  <c r="N32" i="14"/>
  <c r="N31" i="14"/>
  <c r="N30" i="14"/>
  <c r="N29" i="14"/>
  <c r="N28" i="14"/>
  <c r="N27" i="14"/>
  <c r="N26" i="14"/>
  <c r="N25" i="14"/>
  <c r="N24" i="14"/>
  <c r="N23" i="14"/>
  <c r="N22" i="14"/>
  <c r="N21" i="14"/>
  <c r="N20" i="14"/>
  <c r="N19" i="14"/>
  <c r="N18" i="14"/>
  <c r="N17" i="14"/>
  <c r="AB212" i="14"/>
  <c r="AA212" i="14"/>
  <c r="Z212" i="14"/>
  <c r="Y212" i="14"/>
  <c r="X212" i="14"/>
  <c r="W212" i="14"/>
  <c r="V212" i="14"/>
  <c r="U212" i="14"/>
  <c r="T212" i="14"/>
  <c r="S212" i="14"/>
  <c r="R212" i="14"/>
  <c r="Q212" i="14"/>
  <c r="M212" i="14"/>
  <c r="L212" i="14"/>
  <c r="K212" i="14"/>
  <c r="J212" i="14"/>
  <c r="I212" i="14"/>
  <c r="H212" i="14"/>
  <c r="G212" i="14"/>
  <c r="F212" i="14"/>
  <c r="E212" i="14"/>
  <c r="D212" i="14"/>
  <c r="C212" i="14"/>
  <c r="B212" i="14"/>
  <c r="AB211" i="14"/>
  <c r="AA211" i="14"/>
  <c r="Z211" i="14"/>
  <c r="Y211" i="14"/>
  <c r="X211" i="14"/>
  <c r="W211" i="14"/>
  <c r="V211" i="14"/>
  <c r="U211" i="14"/>
  <c r="T211" i="14"/>
  <c r="S211" i="14"/>
  <c r="R211" i="14"/>
  <c r="Q211" i="14"/>
  <c r="M211" i="14"/>
  <c r="L211" i="14"/>
  <c r="K211" i="14"/>
  <c r="J211" i="14"/>
  <c r="I211" i="14"/>
  <c r="H211" i="14"/>
  <c r="G211" i="14"/>
  <c r="F211" i="14"/>
  <c r="E211" i="14"/>
  <c r="D211" i="14"/>
  <c r="C211" i="14"/>
  <c r="B211" i="14"/>
  <c r="AB210" i="14"/>
  <c r="AA210" i="14"/>
  <c r="Z210" i="14"/>
  <c r="Y210" i="14"/>
  <c r="X210" i="14"/>
  <c r="W210" i="14"/>
  <c r="V210" i="14"/>
  <c r="U210" i="14"/>
  <c r="T210" i="14"/>
  <c r="S210" i="14"/>
  <c r="R210" i="14"/>
  <c r="Q210" i="14"/>
  <c r="M210" i="14"/>
  <c r="L210" i="14"/>
  <c r="K210" i="14"/>
  <c r="J210" i="14"/>
  <c r="I210" i="14"/>
  <c r="H210" i="14"/>
  <c r="G210" i="14"/>
  <c r="F210" i="14"/>
  <c r="E210" i="14"/>
  <c r="D210" i="14"/>
  <c r="C210" i="14"/>
  <c r="B210" i="14"/>
  <c r="AB209" i="14"/>
  <c r="AA209" i="14"/>
  <c r="Z209" i="14"/>
  <c r="Y209" i="14"/>
  <c r="X209" i="14"/>
  <c r="W209" i="14"/>
  <c r="V209" i="14"/>
  <c r="U209" i="14"/>
  <c r="T209" i="14"/>
  <c r="S209" i="14"/>
  <c r="R209" i="14"/>
  <c r="Q209" i="14"/>
  <c r="M209" i="14"/>
  <c r="L209" i="14"/>
  <c r="K209" i="14"/>
  <c r="J209" i="14"/>
  <c r="I209" i="14"/>
  <c r="H209" i="14"/>
  <c r="G209" i="14"/>
  <c r="F209" i="14"/>
  <c r="E209" i="14"/>
  <c r="D209" i="14"/>
  <c r="C209" i="14"/>
  <c r="B209" i="14"/>
  <c r="AB208" i="14"/>
  <c r="AA208" i="14"/>
  <c r="Z208" i="14"/>
  <c r="Y208" i="14"/>
  <c r="X208" i="14"/>
  <c r="W208" i="14"/>
  <c r="V208" i="14"/>
  <c r="U208" i="14"/>
  <c r="T208" i="14"/>
  <c r="S208" i="14"/>
  <c r="R208" i="14"/>
  <c r="Q208" i="14"/>
  <c r="M208" i="14"/>
  <c r="L208" i="14"/>
  <c r="K208" i="14"/>
  <c r="J208" i="14"/>
  <c r="I208" i="14"/>
  <c r="H208" i="14"/>
  <c r="G208" i="14"/>
  <c r="F208" i="14"/>
  <c r="E208" i="14"/>
  <c r="D208" i="14"/>
  <c r="C208" i="14"/>
  <c r="B208" i="14"/>
  <c r="AB206" i="14"/>
  <c r="AA206" i="14"/>
  <c r="Z206" i="14"/>
  <c r="Y206" i="14"/>
  <c r="X206" i="14"/>
  <c r="W206" i="14"/>
  <c r="V206" i="14"/>
  <c r="U206" i="14"/>
  <c r="T206" i="14"/>
  <c r="S206" i="14"/>
  <c r="R206" i="14"/>
  <c r="Q206" i="14"/>
  <c r="M206" i="14"/>
  <c r="L206" i="14"/>
  <c r="K206" i="14"/>
  <c r="J206" i="14"/>
  <c r="I206" i="14"/>
  <c r="H206" i="14"/>
  <c r="G206" i="14"/>
  <c r="F206" i="14"/>
  <c r="E206" i="14"/>
  <c r="D206" i="14"/>
  <c r="C206" i="14"/>
  <c r="B206" i="14"/>
  <c r="AB205" i="14"/>
  <c r="AA205" i="14"/>
  <c r="Z205" i="14"/>
  <c r="Y205" i="14"/>
  <c r="X205" i="14"/>
  <c r="W205" i="14"/>
  <c r="V205" i="14"/>
  <c r="U205" i="14"/>
  <c r="T205" i="14"/>
  <c r="S205" i="14"/>
  <c r="R205" i="14"/>
  <c r="Q205" i="14"/>
  <c r="M205" i="14"/>
  <c r="L205" i="14"/>
  <c r="K205" i="14"/>
  <c r="J205" i="14"/>
  <c r="I205" i="14"/>
  <c r="H205" i="14"/>
  <c r="G205" i="14"/>
  <c r="F205" i="14"/>
  <c r="E205" i="14"/>
  <c r="D205" i="14"/>
  <c r="C205" i="14"/>
  <c r="B205" i="14"/>
  <c r="AB146" i="14"/>
  <c r="AA146" i="14"/>
  <c r="Z146" i="14"/>
  <c r="Y146" i="14"/>
  <c r="X146" i="14"/>
  <c r="W146" i="14"/>
  <c r="V146" i="14"/>
  <c r="U146" i="14"/>
  <c r="T146" i="14"/>
  <c r="S146" i="14"/>
  <c r="R146" i="14"/>
  <c r="Q146" i="14"/>
  <c r="M146" i="14"/>
  <c r="L146" i="14"/>
  <c r="K146" i="14"/>
  <c r="J146" i="14"/>
  <c r="I146" i="14"/>
  <c r="H146" i="14"/>
  <c r="G146" i="14"/>
  <c r="F146" i="14"/>
  <c r="E146" i="14"/>
  <c r="D146" i="14"/>
  <c r="C146" i="14"/>
  <c r="B146" i="14"/>
  <c r="AB145" i="14"/>
  <c r="AA145" i="14"/>
  <c r="Z145" i="14"/>
  <c r="Y145" i="14"/>
  <c r="X145" i="14"/>
  <c r="W145" i="14"/>
  <c r="V145" i="14"/>
  <c r="U145" i="14"/>
  <c r="T145" i="14"/>
  <c r="S145" i="14"/>
  <c r="R145" i="14"/>
  <c r="Q145" i="14"/>
  <c r="M145" i="14"/>
  <c r="L145" i="14"/>
  <c r="K145" i="14"/>
  <c r="J145" i="14"/>
  <c r="I145" i="14"/>
  <c r="H145" i="14"/>
  <c r="G145" i="14"/>
  <c r="F145" i="14"/>
  <c r="E145" i="14"/>
  <c r="D145" i="14"/>
  <c r="C145" i="14"/>
  <c r="B145" i="14"/>
  <c r="AB144" i="14"/>
  <c r="AA144" i="14"/>
  <c r="Z144" i="14"/>
  <c r="Y144" i="14"/>
  <c r="X144" i="14"/>
  <c r="W144" i="14"/>
  <c r="V144" i="14"/>
  <c r="U144" i="14"/>
  <c r="T144" i="14"/>
  <c r="S144" i="14"/>
  <c r="R144" i="14"/>
  <c r="Q144" i="14"/>
  <c r="M144" i="14"/>
  <c r="L144" i="14"/>
  <c r="K144" i="14"/>
  <c r="J144" i="14"/>
  <c r="I144" i="14"/>
  <c r="H144" i="14"/>
  <c r="G144" i="14"/>
  <c r="F144" i="14"/>
  <c r="E144" i="14"/>
  <c r="D144" i="14"/>
  <c r="C144" i="14"/>
  <c r="B144" i="14"/>
  <c r="AB143" i="14"/>
  <c r="AA143" i="14"/>
  <c r="Z143" i="14"/>
  <c r="Y143" i="14"/>
  <c r="X143" i="14"/>
  <c r="W143" i="14"/>
  <c r="V143" i="14"/>
  <c r="U143" i="14"/>
  <c r="T143" i="14"/>
  <c r="S143" i="14"/>
  <c r="R143" i="14"/>
  <c r="Q143" i="14"/>
  <c r="M143" i="14"/>
  <c r="L143" i="14"/>
  <c r="K143" i="14"/>
  <c r="J143" i="14"/>
  <c r="I143" i="14"/>
  <c r="H143" i="14"/>
  <c r="G143" i="14"/>
  <c r="F143" i="14"/>
  <c r="E143" i="14"/>
  <c r="D143" i="14"/>
  <c r="C143" i="14"/>
  <c r="B143" i="14"/>
  <c r="AB142" i="14"/>
  <c r="AA142" i="14"/>
  <c r="Z142" i="14"/>
  <c r="Y142" i="14"/>
  <c r="X142" i="14"/>
  <c r="W142" i="14"/>
  <c r="V142" i="14"/>
  <c r="U142" i="14"/>
  <c r="T142" i="14"/>
  <c r="S142" i="14"/>
  <c r="R142" i="14"/>
  <c r="Q142" i="14"/>
  <c r="M142" i="14"/>
  <c r="L142" i="14"/>
  <c r="K142" i="14"/>
  <c r="J142" i="14"/>
  <c r="I142" i="14"/>
  <c r="H142" i="14"/>
  <c r="G142" i="14"/>
  <c r="F142" i="14"/>
  <c r="E142" i="14"/>
  <c r="D142" i="14"/>
  <c r="C142" i="14"/>
  <c r="B142" i="14"/>
  <c r="AB140" i="14"/>
  <c r="AA140" i="14"/>
  <c r="Z140" i="14"/>
  <c r="Y140" i="14"/>
  <c r="X140" i="14"/>
  <c r="W140" i="14"/>
  <c r="V140" i="14"/>
  <c r="U140" i="14"/>
  <c r="T140" i="14"/>
  <c r="S140" i="14"/>
  <c r="R140" i="14"/>
  <c r="Q140" i="14"/>
  <c r="M140" i="14"/>
  <c r="L140" i="14"/>
  <c r="K140" i="14"/>
  <c r="J140" i="14"/>
  <c r="I140" i="14"/>
  <c r="H140" i="14"/>
  <c r="G140" i="14"/>
  <c r="F140" i="14"/>
  <c r="E140" i="14"/>
  <c r="D140" i="14"/>
  <c r="C140" i="14"/>
  <c r="B140" i="14"/>
  <c r="AB139" i="14"/>
  <c r="AA139" i="14"/>
  <c r="Z139" i="14"/>
  <c r="Y139" i="14"/>
  <c r="X139" i="14"/>
  <c r="W139" i="14"/>
  <c r="V139" i="14"/>
  <c r="U139" i="14"/>
  <c r="T139" i="14"/>
  <c r="S139" i="14"/>
  <c r="R139" i="14"/>
  <c r="Q139" i="14"/>
  <c r="M139" i="14"/>
  <c r="L139" i="14"/>
  <c r="K139" i="14"/>
  <c r="J139" i="14"/>
  <c r="I139" i="14"/>
  <c r="H139" i="14"/>
  <c r="G139" i="14"/>
  <c r="F139" i="14"/>
  <c r="E139" i="14"/>
  <c r="D139" i="14"/>
  <c r="C139" i="14"/>
  <c r="B139" i="14"/>
  <c r="AB80" i="14"/>
  <c r="AA80" i="14"/>
  <c r="Z80" i="14"/>
  <c r="Y80" i="14"/>
  <c r="X80" i="14"/>
  <c r="W80" i="14"/>
  <c r="V80" i="14"/>
  <c r="U80" i="14"/>
  <c r="T80" i="14"/>
  <c r="S80" i="14"/>
  <c r="R80" i="14"/>
  <c r="Q80" i="14"/>
  <c r="M80" i="14"/>
  <c r="L80" i="14"/>
  <c r="K80" i="14"/>
  <c r="J80" i="14"/>
  <c r="I80" i="14"/>
  <c r="H80" i="14"/>
  <c r="G80" i="14"/>
  <c r="F80" i="14"/>
  <c r="E80" i="14"/>
  <c r="D80" i="14"/>
  <c r="C80" i="14"/>
  <c r="B80" i="14"/>
  <c r="AB79" i="14"/>
  <c r="AA79" i="14"/>
  <c r="Z79" i="14"/>
  <c r="Y79" i="14"/>
  <c r="X79" i="14"/>
  <c r="W79" i="14"/>
  <c r="V79" i="14"/>
  <c r="U79" i="14"/>
  <c r="T79" i="14"/>
  <c r="S79" i="14"/>
  <c r="R79" i="14"/>
  <c r="Q79" i="14"/>
  <c r="M79" i="14"/>
  <c r="L79" i="14"/>
  <c r="K79" i="14"/>
  <c r="J79" i="14"/>
  <c r="I79" i="14"/>
  <c r="H79" i="14"/>
  <c r="G79" i="14"/>
  <c r="F79" i="14"/>
  <c r="E79" i="14"/>
  <c r="D79" i="14"/>
  <c r="C79" i="14"/>
  <c r="B79" i="14"/>
  <c r="AB78" i="14"/>
  <c r="AA78" i="14"/>
  <c r="Z78" i="14"/>
  <c r="Y78" i="14"/>
  <c r="X78" i="14"/>
  <c r="W78" i="14"/>
  <c r="V78" i="14"/>
  <c r="U78" i="14"/>
  <c r="T78" i="14"/>
  <c r="S78" i="14"/>
  <c r="R78" i="14"/>
  <c r="Q78" i="14"/>
  <c r="M78" i="14"/>
  <c r="L78" i="14"/>
  <c r="K78" i="14"/>
  <c r="J78" i="14"/>
  <c r="I78" i="14"/>
  <c r="H78" i="14"/>
  <c r="G78" i="14"/>
  <c r="F78" i="14"/>
  <c r="E78" i="14"/>
  <c r="D78" i="14"/>
  <c r="C78" i="14"/>
  <c r="B78" i="14"/>
  <c r="AB77" i="14"/>
  <c r="AA77" i="14"/>
  <c r="Z77" i="14"/>
  <c r="Y77" i="14"/>
  <c r="X77" i="14"/>
  <c r="W77" i="14"/>
  <c r="V77" i="14"/>
  <c r="U77" i="14"/>
  <c r="T77" i="14"/>
  <c r="S77" i="14"/>
  <c r="R77" i="14"/>
  <c r="Q77" i="14"/>
  <c r="M77" i="14"/>
  <c r="L77" i="14"/>
  <c r="K77" i="14"/>
  <c r="J77" i="14"/>
  <c r="I77" i="14"/>
  <c r="H77" i="14"/>
  <c r="G77" i="14"/>
  <c r="F77" i="14"/>
  <c r="E77" i="14"/>
  <c r="D77" i="14"/>
  <c r="C77" i="14"/>
  <c r="B77" i="14"/>
  <c r="AB76" i="14"/>
  <c r="AA76" i="14"/>
  <c r="Z76" i="14"/>
  <c r="Y76" i="14"/>
  <c r="X76" i="14"/>
  <c r="W76" i="14"/>
  <c r="V76" i="14"/>
  <c r="U76" i="14"/>
  <c r="T76" i="14"/>
  <c r="S76" i="14"/>
  <c r="R76" i="14"/>
  <c r="Q76" i="14"/>
  <c r="M76" i="14"/>
  <c r="L76" i="14"/>
  <c r="K76" i="14"/>
  <c r="J76" i="14"/>
  <c r="I76" i="14"/>
  <c r="H76" i="14"/>
  <c r="G76" i="14"/>
  <c r="F76" i="14"/>
  <c r="E76" i="14"/>
  <c r="D76" i="14"/>
  <c r="C76" i="14"/>
  <c r="B76" i="14"/>
  <c r="AB74" i="14"/>
  <c r="AA74" i="14"/>
  <c r="Z74" i="14"/>
  <c r="Y74" i="14"/>
  <c r="X74" i="14"/>
  <c r="W74" i="14"/>
  <c r="V74" i="14"/>
  <c r="U74" i="14"/>
  <c r="T74" i="14"/>
  <c r="S74" i="14"/>
  <c r="R74" i="14"/>
  <c r="Q74" i="14"/>
  <c r="M74" i="14"/>
  <c r="L74" i="14"/>
  <c r="K74" i="14"/>
  <c r="J74" i="14"/>
  <c r="I74" i="14"/>
  <c r="H74" i="14"/>
  <c r="G74" i="14"/>
  <c r="F74" i="14"/>
  <c r="E74" i="14"/>
  <c r="D74" i="14"/>
  <c r="C74" i="14"/>
  <c r="B74" i="14"/>
  <c r="AB45" i="14"/>
  <c r="AA45" i="14"/>
  <c r="Z45" i="14"/>
  <c r="Y45" i="14"/>
  <c r="X45" i="14"/>
  <c r="W45" i="14"/>
  <c r="V45" i="14"/>
  <c r="U45" i="14"/>
  <c r="T45" i="14"/>
  <c r="S45" i="14"/>
  <c r="R45" i="14"/>
  <c r="Q45" i="14"/>
  <c r="M45" i="14"/>
  <c r="L45" i="14"/>
  <c r="K45" i="14"/>
  <c r="J45" i="14"/>
  <c r="I45" i="14"/>
  <c r="H45" i="14"/>
  <c r="G45" i="14"/>
  <c r="F45" i="14"/>
  <c r="E45" i="14"/>
  <c r="D45" i="14"/>
  <c r="C45" i="14"/>
  <c r="B45" i="14"/>
  <c r="AB44" i="14"/>
  <c r="AA44" i="14"/>
  <c r="Z44" i="14"/>
  <c r="Y44" i="14"/>
  <c r="X44" i="14"/>
  <c r="W44" i="14"/>
  <c r="V44" i="14"/>
  <c r="U44" i="14"/>
  <c r="T44" i="14"/>
  <c r="S44" i="14"/>
  <c r="R44" i="14"/>
  <c r="Q44" i="14"/>
  <c r="M44" i="14"/>
  <c r="L44" i="14"/>
  <c r="K44" i="14"/>
  <c r="J44" i="14"/>
  <c r="I44" i="14"/>
  <c r="H44" i="14"/>
  <c r="G44" i="14"/>
  <c r="F44" i="14"/>
  <c r="E44" i="14"/>
  <c r="D44" i="14"/>
  <c r="C44" i="14"/>
  <c r="B44" i="14"/>
  <c r="AB43" i="14"/>
  <c r="AA43" i="14"/>
  <c r="Z43" i="14"/>
  <c r="Y43" i="14"/>
  <c r="X43" i="14"/>
  <c r="W43" i="14"/>
  <c r="V43" i="14"/>
  <c r="U43" i="14"/>
  <c r="T43" i="14"/>
  <c r="S43" i="14"/>
  <c r="R43" i="14"/>
  <c r="Q43" i="14"/>
  <c r="M43" i="14"/>
  <c r="L43" i="14"/>
  <c r="K43" i="14"/>
  <c r="J43" i="14"/>
  <c r="I43" i="14"/>
  <c r="H43" i="14"/>
  <c r="G43" i="14"/>
  <c r="F43" i="14"/>
  <c r="E43" i="14"/>
  <c r="D43" i="14"/>
  <c r="C43" i="14"/>
  <c r="B43" i="14"/>
  <c r="AB42" i="14"/>
  <c r="AA42" i="14"/>
  <c r="Z42" i="14"/>
  <c r="Y42" i="14"/>
  <c r="X42" i="14"/>
  <c r="W42" i="14"/>
  <c r="V42" i="14"/>
  <c r="U42" i="14"/>
  <c r="T42" i="14"/>
  <c r="S42" i="14"/>
  <c r="R42" i="14"/>
  <c r="Q42" i="14"/>
  <c r="M42" i="14"/>
  <c r="L42" i="14"/>
  <c r="K42" i="14"/>
  <c r="J42" i="14"/>
  <c r="I42" i="14"/>
  <c r="H42" i="14"/>
  <c r="G42" i="14"/>
  <c r="F42" i="14"/>
  <c r="E42" i="14"/>
  <c r="D42" i="14"/>
  <c r="C42" i="14"/>
  <c r="B42" i="14"/>
  <c r="AB41" i="14"/>
  <c r="AA41" i="14"/>
  <c r="Z41" i="14"/>
  <c r="Y41" i="14"/>
  <c r="X41" i="14"/>
  <c r="W41" i="14"/>
  <c r="V41" i="14"/>
  <c r="U41" i="14"/>
  <c r="T41" i="14"/>
  <c r="S41" i="14"/>
  <c r="R41" i="14"/>
  <c r="Q41" i="14"/>
  <c r="M41" i="14"/>
  <c r="L41" i="14"/>
  <c r="K41" i="14"/>
  <c r="J41" i="14"/>
  <c r="I41" i="14"/>
  <c r="H41" i="14"/>
  <c r="G41" i="14"/>
  <c r="F41" i="14"/>
  <c r="E41" i="14"/>
  <c r="D41" i="14"/>
  <c r="C41" i="14"/>
  <c r="B41" i="14"/>
  <c r="AB39" i="14"/>
  <c r="AA39" i="14"/>
  <c r="Z39" i="14"/>
  <c r="Y39" i="14"/>
  <c r="X39" i="14"/>
  <c r="W39" i="14"/>
  <c r="V39" i="14"/>
  <c r="U39" i="14"/>
  <c r="T39" i="14"/>
  <c r="S39" i="14"/>
  <c r="R39" i="14"/>
  <c r="Q39" i="14"/>
  <c r="M39" i="14"/>
  <c r="L39" i="14"/>
  <c r="K39" i="14"/>
  <c r="J39" i="14"/>
  <c r="I39" i="14"/>
  <c r="H39" i="14"/>
  <c r="G39" i="14"/>
  <c r="F39" i="14"/>
  <c r="E39" i="14"/>
  <c r="D39" i="14"/>
  <c r="C39" i="14"/>
  <c r="B39" i="14"/>
  <c r="AB38" i="14"/>
  <c r="AA38" i="14"/>
  <c r="Z38" i="14"/>
  <c r="Y38" i="14"/>
  <c r="X38" i="14"/>
  <c r="W38" i="14"/>
  <c r="V38" i="14"/>
  <c r="U38" i="14"/>
  <c r="T38" i="14"/>
  <c r="S38" i="14"/>
  <c r="R38" i="14"/>
  <c r="Q38" i="14"/>
  <c r="M38" i="14"/>
  <c r="L38" i="14"/>
  <c r="K38" i="14"/>
  <c r="J38" i="14"/>
  <c r="I38" i="14"/>
  <c r="H38" i="14"/>
  <c r="G38" i="14"/>
  <c r="F38" i="14"/>
  <c r="E38" i="14"/>
  <c r="D38" i="14"/>
  <c r="C38" i="14"/>
  <c r="B38" i="14"/>
  <c r="S40" i="14" l="1"/>
  <c r="T75" i="14"/>
  <c r="B75" i="14"/>
  <c r="R40" i="14"/>
  <c r="N569" i="3"/>
  <c r="U207" i="14"/>
  <c r="R207" i="14"/>
  <c r="V207" i="14"/>
  <c r="Z207" i="14"/>
  <c r="Y207" i="14"/>
  <c r="S207" i="14"/>
  <c r="W207" i="14"/>
  <c r="AA207" i="14"/>
  <c r="Q207" i="14"/>
  <c r="T207" i="14"/>
  <c r="X207" i="14"/>
  <c r="AB207" i="14"/>
  <c r="I207" i="14"/>
  <c r="B207" i="14"/>
  <c r="F207" i="14"/>
  <c r="J207" i="14"/>
  <c r="E207" i="14"/>
  <c r="C207" i="14"/>
  <c r="G207" i="14"/>
  <c r="K207" i="14"/>
  <c r="M207" i="14"/>
  <c r="D207" i="14"/>
  <c r="H207" i="14"/>
  <c r="L207" i="14"/>
  <c r="W141" i="14"/>
  <c r="U141" i="14"/>
  <c r="R141" i="14"/>
  <c r="V141" i="14"/>
  <c r="Z141" i="14"/>
  <c r="S141" i="14"/>
  <c r="T141" i="14"/>
  <c r="X141" i="14"/>
  <c r="AB141" i="14"/>
  <c r="AA141" i="14"/>
  <c r="Q141" i="14"/>
  <c r="Y141" i="14"/>
  <c r="M141" i="14"/>
  <c r="B141" i="14"/>
  <c r="F141" i="14"/>
  <c r="J141" i="14"/>
  <c r="E141" i="14"/>
  <c r="C141" i="14"/>
  <c r="G141" i="14"/>
  <c r="K141" i="14"/>
  <c r="I141" i="14"/>
  <c r="D141" i="14"/>
  <c r="H141" i="14"/>
  <c r="L141" i="14"/>
  <c r="X75" i="14"/>
  <c r="Q75" i="14"/>
  <c r="Y75" i="14"/>
  <c r="S75" i="14"/>
  <c r="W75" i="14"/>
  <c r="AA75" i="14"/>
  <c r="AB75" i="14"/>
  <c r="U75" i="14"/>
  <c r="R75" i="14"/>
  <c r="V75" i="14"/>
  <c r="Z75" i="14"/>
  <c r="J75" i="14"/>
  <c r="C75" i="14"/>
  <c r="K75" i="14"/>
  <c r="D75" i="14"/>
  <c r="H75" i="14"/>
  <c r="L75" i="14"/>
  <c r="F75" i="14"/>
  <c r="G75" i="14"/>
  <c r="E75" i="14"/>
  <c r="I75" i="14"/>
  <c r="M75" i="14"/>
  <c r="Z40" i="14"/>
  <c r="W40" i="14"/>
  <c r="T40" i="14"/>
  <c r="X40" i="14"/>
  <c r="AB40" i="14"/>
  <c r="V40" i="14"/>
  <c r="AA40" i="14"/>
  <c r="Q40" i="14"/>
  <c r="U40" i="14"/>
  <c r="Y40" i="14"/>
  <c r="I40" i="14"/>
  <c r="F40" i="14"/>
  <c r="C40" i="14"/>
  <c r="K40" i="14"/>
  <c r="D40" i="14"/>
  <c r="H40" i="14"/>
  <c r="L40" i="14"/>
  <c r="E40" i="14"/>
  <c r="J40" i="14"/>
  <c r="M40" i="14"/>
  <c r="B40" i="14"/>
  <c r="G40" i="14"/>
  <c r="B309" i="4" l="1"/>
  <c r="B310" i="4"/>
  <c r="B311" i="4" s="1"/>
  <c r="B312" i="4"/>
  <c r="B313" i="4"/>
  <c r="M322" i="3" l="1"/>
  <c r="L322" i="3"/>
  <c r="K322" i="3"/>
  <c r="J322" i="3"/>
  <c r="I322" i="3"/>
  <c r="H322" i="3"/>
  <c r="G322" i="3"/>
  <c r="F322" i="3"/>
  <c r="E322" i="3"/>
  <c r="D322" i="3"/>
  <c r="C322" i="3"/>
  <c r="B322" i="3"/>
  <c r="M321" i="3"/>
  <c r="L321" i="3"/>
  <c r="K321" i="3"/>
  <c r="J321" i="3"/>
  <c r="I321" i="3"/>
  <c r="H321" i="3"/>
  <c r="G321" i="3"/>
  <c r="F321" i="3"/>
  <c r="E321" i="3"/>
  <c r="D321" i="3"/>
  <c r="C321" i="3"/>
  <c r="B321" i="3"/>
  <c r="M320" i="3"/>
  <c r="L320" i="3"/>
  <c r="K320" i="3"/>
  <c r="J320" i="3"/>
  <c r="I320" i="3"/>
  <c r="H320" i="3"/>
  <c r="G320" i="3"/>
  <c r="F320" i="3"/>
  <c r="E320" i="3"/>
  <c r="D320" i="3"/>
  <c r="C320" i="3"/>
  <c r="B320" i="3"/>
  <c r="M319" i="3"/>
  <c r="L319" i="3"/>
  <c r="K319" i="3"/>
  <c r="J319" i="3"/>
  <c r="I319" i="3"/>
  <c r="H319" i="3"/>
  <c r="G319" i="3"/>
  <c r="F319" i="3"/>
  <c r="E319" i="3"/>
  <c r="D319" i="3"/>
  <c r="C319" i="3"/>
  <c r="B319" i="3"/>
  <c r="M318" i="3"/>
  <c r="L318" i="3"/>
  <c r="K318" i="3"/>
  <c r="J318" i="3"/>
  <c r="I318" i="3"/>
  <c r="H318" i="3"/>
  <c r="G318" i="3"/>
  <c r="F318" i="3"/>
  <c r="E318" i="3"/>
  <c r="D318" i="3"/>
  <c r="C318" i="3"/>
  <c r="B318" i="3"/>
  <c r="M316" i="3"/>
  <c r="L316" i="3"/>
  <c r="K316" i="3"/>
  <c r="J316" i="3"/>
  <c r="I316" i="3"/>
  <c r="H316" i="3"/>
  <c r="G316" i="3"/>
  <c r="F316" i="3"/>
  <c r="E316" i="3"/>
  <c r="D316" i="3"/>
  <c r="C316" i="3"/>
  <c r="B316" i="3"/>
  <c r="M315" i="3"/>
  <c r="L315" i="3"/>
  <c r="K315" i="3"/>
  <c r="J315" i="3"/>
  <c r="I315" i="3"/>
  <c r="I317" i="3" s="1"/>
  <c r="H315" i="3"/>
  <c r="G315" i="3"/>
  <c r="F315" i="3"/>
  <c r="E315" i="3"/>
  <c r="E317" i="3" s="1"/>
  <c r="D315" i="3"/>
  <c r="C315" i="3"/>
  <c r="B315" i="3"/>
  <c r="N300" i="3"/>
  <c r="N299" i="3"/>
  <c r="N298" i="3"/>
  <c r="N297" i="3"/>
  <c r="N296" i="3"/>
  <c r="N295" i="3"/>
  <c r="N294" i="3"/>
  <c r="N293" i="3"/>
  <c r="N292" i="3"/>
  <c r="N291" i="3"/>
  <c r="N290" i="3"/>
  <c r="N289" i="3"/>
  <c r="N288" i="3"/>
  <c r="N287" i="3"/>
  <c r="N286" i="3"/>
  <c r="M280" i="3"/>
  <c r="L280" i="3"/>
  <c r="K280" i="3"/>
  <c r="J280" i="3"/>
  <c r="I280" i="3"/>
  <c r="H280" i="3"/>
  <c r="G280" i="3"/>
  <c r="F280" i="3"/>
  <c r="E280" i="3"/>
  <c r="D280" i="3"/>
  <c r="C280" i="3"/>
  <c r="B280" i="3"/>
  <c r="M279" i="3"/>
  <c r="L279" i="3"/>
  <c r="K279" i="3"/>
  <c r="J279" i="3"/>
  <c r="I279" i="3"/>
  <c r="H279" i="3"/>
  <c r="G279" i="3"/>
  <c r="F279" i="3"/>
  <c r="E279" i="3"/>
  <c r="D279" i="3"/>
  <c r="C279" i="3"/>
  <c r="B279" i="3"/>
  <c r="M278" i="3"/>
  <c r="L278" i="3"/>
  <c r="K278" i="3"/>
  <c r="J278" i="3"/>
  <c r="I278" i="3"/>
  <c r="H278" i="3"/>
  <c r="G278" i="3"/>
  <c r="F278" i="3"/>
  <c r="E278" i="3"/>
  <c r="D278" i="3"/>
  <c r="C278" i="3"/>
  <c r="B278" i="3"/>
  <c r="M277" i="3"/>
  <c r="L277" i="3"/>
  <c r="K277" i="3"/>
  <c r="J277" i="3"/>
  <c r="I277" i="3"/>
  <c r="H277" i="3"/>
  <c r="G277" i="3"/>
  <c r="F277" i="3"/>
  <c r="E277" i="3"/>
  <c r="D277" i="3"/>
  <c r="C277" i="3"/>
  <c r="B277" i="3"/>
  <c r="M276" i="3"/>
  <c r="L276" i="3"/>
  <c r="K276" i="3"/>
  <c r="J276" i="3"/>
  <c r="I276" i="3"/>
  <c r="H276" i="3"/>
  <c r="G276" i="3"/>
  <c r="F276" i="3"/>
  <c r="E276" i="3"/>
  <c r="D276" i="3"/>
  <c r="C276" i="3"/>
  <c r="B276" i="3"/>
  <c r="M274" i="3"/>
  <c r="L274" i="3"/>
  <c r="K274" i="3"/>
  <c r="J274" i="3"/>
  <c r="I274" i="3"/>
  <c r="H274" i="3"/>
  <c r="G274" i="3"/>
  <c r="F274" i="3"/>
  <c r="E274" i="3"/>
  <c r="D274" i="3"/>
  <c r="C274" i="3"/>
  <c r="B274" i="3"/>
  <c r="M273" i="3"/>
  <c r="L273" i="3"/>
  <c r="K273" i="3"/>
  <c r="J273" i="3"/>
  <c r="I273" i="3"/>
  <c r="H273" i="3"/>
  <c r="H275" i="3" s="1"/>
  <c r="G273" i="3"/>
  <c r="F273" i="3"/>
  <c r="E273" i="3"/>
  <c r="D273" i="3"/>
  <c r="C273" i="3"/>
  <c r="B273" i="3"/>
  <c r="B275" i="3" s="1"/>
  <c r="N258" i="3"/>
  <c r="N257" i="3"/>
  <c r="N256" i="3"/>
  <c r="N255" i="3"/>
  <c r="N254" i="3"/>
  <c r="N253" i="3"/>
  <c r="N252" i="3"/>
  <c r="N251" i="3"/>
  <c r="N250" i="3"/>
  <c r="N249" i="3"/>
  <c r="N248" i="3"/>
  <c r="N247" i="3"/>
  <c r="N246" i="3"/>
  <c r="N245" i="3"/>
  <c r="N244" i="3"/>
  <c r="M238" i="3"/>
  <c r="L238" i="3"/>
  <c r="K238" i="3"/>
  <c r="J238" i="3"/>
  <c r="I238" i="3"/>
  <c r="H238" i="3"/>
  <c r="G238" i="3"/>
  <c r="F238" i="3"/>
  <c r="E238" i="3"/>
  <c r="D238" i="3"/>
  <c r="C238" i="3"/>
  <c r="B238" i="3"/>
  <c r="M237" i="3"/>
  <c r="L237" i="3"/>
  <c r="K237" i="3"/>
  <c r="J237" i="3"/>
  <c r="I237" i="3"/>
  <c r="H237" i="3"/>
  <c r="G237" i="3"/>
  <c r="F237" i="3"/>
  <c r="E237" i="3"/>
  <c r="D237" i="3"/>
  <c r="C237" i="3"/>
  <c r="B237" i="3"/>
  <c r="M236" i="3"/>
  <c r="L236" i="3"/>
  <c r="K236" i="3"/>
  <c r="J236" i="3"/>
  <c r="I236" i="3"/>
  <c r="H236" i="3"/>
  <c r="G236" i="3"/>
  <c r="F236" i="3"/>
  <c r="E236" i="3"/>
  <c r="D236" i="3"/>
  <c r="C236" i="3"/>
  <c r="B236" i="3"/>
  <c r="M235" i="3"/>
  <c r="L235" i="3"/>
  <c r="K235" i="3"/>
  <c r="J235" i="3"/>
  <c r="I235" i="3"/>
  <c r="H235" i="3"/>
  <c r="G235" i="3"/>
  <c r="F235" i="3"/>
  <c r="E235" i="3"/>
  <c r="D235" i="3"/>
  <c r="C235" i="3"/>
  <c r="B235" i="3"/>
  <c r="M234" i="3"/>
  <c r="L234" i="3"/>
  <c r="K234" i="3"/>
  <c r="J234" i="3"/>
  <c r="I234" i="3"/>
  <c r="H234" i="3"/>
  <c r="G234" i="3"/>
  <c r="F234" i="3"/>
  <c r="E234" i="3"/>
  <c r="D234" i="3"/>
  <c r="C234" i="3"/>
  <c r="B234" i="3"/>
  <c r="M232" i="3"/>
  <c r="L232" i="3"/>
  <c r="K232" i="3"/>
  <c r="J232" i="3"/>
  <c r="I232" i="3"/>
  <c r="H232" i="3"/>
  <c r="G232" i="3"/>
  <c r="F232" i="3"/>
  <c r="E232" i="3"/>
  <c r="D232" i="3"/>
  <c r="C232" i="3"/>
  <c r="B232" i="3"/>
  <c r="M231" i="3"/>
  <c r="L231" i="3"/>
  <c r="K231" i="3"/>
  <c r="J231" i="3"/>
  <c r="I231" i="3"/>
  <c r="I233" i="3" s="1"/>
  <c r="H231" i="3"/>
  <c r="G231" i="3"/>
  <c r="F231" i="3"/>
  <c r="E231" i="3"/>
  <c r="D231" i="3"/>
  <c r="C231" i="3"/>
  <c r="B231" i="3"/>
  <c r="N216" i="3"/>
  <c r="N215" i="3"/>
  <c r="N214" i="3"/>
  <c r="N213" i="3"/>
  <c r="N212" i="3"/>
  <c r="N211" i="3"/>
  <c r="N210" i="3"/>
  <c r="N209" i="3"/>
  <c r="N208" i="3"/>
  <c r="N207" i="3"/>
  <c r="N206" i="3"/>
  <c r="N205" i="3"/>
  <c r="N204" i="3"/>
  <c r="N203" i="3"/>
  <c r="N202" i="3"/>
  <c r="N278" i="3" l="1"/>
  <c r="J275" i="3"/>
  <c r="E233" i="3"/>
  <c r="M317" i="3"/>
  <c r="M233" i="3"/>
  <c r="L275" i="3"/>
  <c r="K317" i="3"/>
  <c r="G317" i="3"/>
  <c r="F275" i="3"/>
  <c r="N235" i="3"/>
  <c r="C317" i="3"/>
  <c r="D275" i="3"/>
  <c r="C233" i="3"/>
  <c r="G233" i="3"/>
  <c r="K233" i="3"/>
  <c r="E275" i="3"/>
  <c r="I275" i="3"/>
  <c r="M275" i="3"/>
  <c r="B317" i="3"/>
  <c r="F317" i="3"/>
  <c r="J317" i="3"/>
  <c r="D233" i="3"/>
  <c r="H233" i="3"/>
  <c r="L233" i="3"/>
  <c r="N277" i="3"/>
  <c r="C275" i="3"/>
  <c r="G275" i="3"/>
  <c r="K275" i="3"/>
  <c r="D317" i="3"/>
  <c r="H317" i="3"/>
  <c r="L317" i="3"/>
  <c r="B233" i="3"/>
  <c r="F233" i="3"/>
  <c r="J233" i="3"/>
  <c r="N321" i="3"/>
  <c r="N232" i="3"/>
  <c r="N236" i="3"/>
  <c r="N279" i="3"/>
  <c r="N318" i="3"/>
  <c r="N322" i="3"/>
  <c r="N237" i="3"/>
  <c r="N276" i="3"/>
  <c r="N280" i="3"/>
  <c r="N315" i="3"/>
  <c r="N319" i="3"/>
  <c r="N234" i="3"/>
  <c r="N238" i="3"/>
  <c r="N273" i="3"/>
  <c r="N316" i="3"/>
  <c r="N320" i="3"/>
  <c r="N231" i="3"/>
  <c r="N274" i="3"/>
  <c r="N275" i="3" l="1"/>
  <c r="N233" i="3"/>
  <c r="N317" i="3"/>
  <c r="N325" i="6" l="1"/>
  <c r="N34" i="7" l="1"/>
  <c r="N33" i="7"/>
  <c r="N32" i="7"/>
  <c r="N5" i="7"/>
  <c r="N4" i="7"/>
  <c r="B161" i="6"/>
  <c r="B162" i="6"/>
  <c r="B164" i="6"/>
  <c r="B165" i="6"/>
  <c r="B163" i="6" l="1"/>
  <c r="N139" i="4"/>
  <c r="M76" i="3" l="1"/>
  <c r="L76" i="3"/>
  <c r="K76" i="3"/>
  <c r="J76" i="3"/>
  <c r="I76" i="3"/>
  <c r="H76" i="3"/>
  <c r="G76" i="3"/>
  <c r="F76" i="3"/>
  <c r="E76" i="3"/>
  <c r="D76" i="3"/>
  <c r="C76" i="3"/>
  <c r="B76" i="3"/>
  <c r="M75" i="3"/>
  <c r="L75" i="3"/>
  <c r="K75" i="3"/>
  <c r="J75" i="3"/>
  <c r="I75" i="3"/>
  <c r="H75" i="3"/>
  <c r="G75" i="3"/>
  <c r="F75" i="3"/>
  <c r="E75" i="3"/>
  <c r="D75" i="3"/>
  <c r="C75" i="3"/>
  <c r="B75" i="3"/>
  <c r="M74" i="3"/>
  <c r="L74" i="3"/>
  <c r="K74" i="3"/>
  <c r="J74" i="3"/>
  <c r="I74" i="3"/>
  <c r="H74" i="3"/>
  <c r="G74" i="3"/>
  <c r="F74" i="3"/>
  <c r="E74" i="3"/>
  <c r="D74" i="3"/>
  <c r="C74" i="3"/>
  <c r="B74" i="3"/>
  <c r="M73" i="3"/>
  <c r="L73" i="3"/>
  <c r="K73" i="3"/>
  <c r="J73" i="3"/>
  <c r="I73" i="3"/>
  <c r="H73" i="3"/>
  <c r="G73" i="3"/>
  <c r="F73" i="3"/>
  <c r="E73" i="3"/>
  <c r="D73" i="3"/>
  <c r="C73" i="3"/>
  <c r="B73" i="3"/>
  <c r="M72" i="3"/>
  <c r="L72" i="3"/>
  <c r="K72" i="3"/>
  <c r="J72" i="3"/>
  <c r="I72" i="3"/>
  <c r="H72" i="3"/>
  <c r="G72" i="3"/>
  <c r="F72" i="3"/>
  <c r="E72" i="3"/>
  <c r="D72" i="3"/>
  <c r="C72" i="3"/>
  <c r="B72" i="3"/>
  <c r="M70" i="3"/>
  <c r="L70" i="3"/>
  <c r="K70" i="3"/>
  <c r="J70" i="3"/>
  <c r="I70" i="3"/>
  <c r="H70" i="3"/>
  <c r="G70" i="3"/>
  <c r="F70" i="3"/>
  <c r="E70" i="3"/>
  <c r="D70" i="3"/>
  <c r="C70" i="3"/>
  <c r="B70" i="3"/>
  <c r="M69" i="3"/>
  <c r="L69" i="3"/>
  <c r="K69" i="3"/>
  <c r="J69" i="3"/>
  <c r="I69" i="3"/>
  <c r="H69" i="3"/>
  <c r="G69" i="3"/>
  <c r="F69" i="3"/>
  <c r="E69" i="3"/>
  <c r="D69" i="3"/>
  <c r="C69" i="3"/>
  <c r="B69" i="3"/>
  <c r="N55" i="3"/>
  <c r="N54" i="3"/>
  <c r="N53" i="3"/>
  <c r="N52" i="3"/>
  <c r="N51" i="3"/>
  <c r="N50" i="3"/>
  <c r="N49" i="3"/>
  <c r="N48" i="3"/>
  <c r="N47" i="3"/>
  <c r="N46" i="3"/>
  <c r="N91" i="3"/>
  <c r="N90" i="3"/>
  <c r="N89" i="3"/>
  <c r="N88" i="3"/>
  <c r="N87" i="3"/>
  <c r="N86" i="3"/>
  <c r="N85" i="3"/>
  <c r="N84" i="3"/>
  <c r="N83" i="3"/>
  <c r="N82" i="3"/>
  <c r="N19" i="3"/>
  <c r="N18" i="3"/>
  <c r="N17" i="3"/>
  <c r="N16" i="3"/>
  <c r="N15" i="3"/>
  <c r="N14" i="3"/>
  <c r="N13" i="3"/>
  <c r="N12" i="3"/>
  <c r="N11" i="3"/>
  <c r="N10" i="3"/>
  <c r="N8" i="3"/>
  <c r="N7" i="3"/>
  <c r="G71" i="3" l="1"/>
  <c r="K71" i="3"/>
  <c r="N76" i="3"/>
  <c r="I71" i="3"/>
  <c r="M71" i="3"/>
  <c r="L71" i="3"/>
  <c r="E71" i="3"/>
  <c r="J71" i="3"/>
  <c r="H71" i="3"/>
  <c r="N74" i="3"/>
  <c r="B71" i="3"/>
  <c r="F71" i="3"/>
  <c r="C71" i="3"/>
  <c r="D71" i="3"/>
  <c r="N70" i="3"/>
  <c r="N69" i="3"/>
  <c r="N73" i="3"/>
  <c r="N75" i="3"/>
  <c r="N72" i="3"/>
  <c r="N71" i="3" l="1"/>
  <c r="M199" i="9"/>
  <c r="L199" i="9"/>
  <c r="K199" i="9"/>
  <c r="J199" i="9"/>
  <c r="I199" i="9"/>
  <c r="H199" i="9"/>
  <c r="G199" i="9"/>
  <c r="F199" i="9"/>
  <c r="E199" i="9"/>
  <c r="D199" i="9"/>
  <c r="C199" i="9"/>
  <c r="B199" i="9"/>
  <c r="M198" i="9"/>
  <c r="L198" i="9"/>
  <c r="K198" i="9"/>
  <c r="J198" i="9"/>
  <c r="I198" i="9"/>
  <c r="H198" i="9"/>
  <c r="G198" i="9"/>
  <c r="F198" i="9"/>
  <c r="E198" i="9"/>
  <c r="D198" i="9"/>
  <c r="C198" i="9"/>
  <c r="B198" i="9"/>
  <c r="M197" i="9"/>
  <c r="L197" i="9"/>
  <c r="K197" i="9"/>
  <c r="J197" i="9"/>
  <c r="I197" i="9"/>
  <c r="H197" i="9"/>
  <c r="G197" i="9"/>
  <c r="F197" i="9"/>
  <c r="E197" i="9"/>
  <c r="D197" i="9"/>
  <c r="C197" i="9"/>
  <c r="B197" i="9"/>
  <c r="M196" i="9"/>
  <c r="L196" i="9"/>
  <c r="K196" i="9"/>
  <c r="J196" i="9"/>
  <c r="I196" i="9"/>
  <c r="H196" i="9"/>
  <c r="G196" i="9"/>
  <c r="F196" i="9"/>
  <c r="E196" i="9"/>
  <c r="D196" i="9"/>
  <c r="C196" i="9"/>
  <c r="B196" i="9"/>
  <c r="M195" i="9"/>
  <c r="L195" i="9"/>
  <c r="K195" i="9"/>
  <c r="J195" i="9"/>
  <c r="I195" i="9"/>
  <c r="H195" i="9"/>
  <c r="G195" i="9"/>
  <c r="F195" i="9"/>
  <c r="E195" i="9"/>
  <c r="D195" i="9"/>
  <c r="C195" i="9"/>
  <c r="B195" i="9"/>
  <c r="M193" i="9"/>
  <c r="L193" i="9"/>
  <c r="K193" i="9"/>
  <c r="J193" i="9"/>
  <c r="I193" i="9"/>
  <c r="H193" i="9"/>
  <c r="G193" i="9"/>
  <c r="F193" i="9"/>
  <c r="E193" i="9"/>
  <c r="D193" i="9"/>
  <c r="C193" i="9"/>
  <c r="B193" i="9"/>
  <c r="M192" i="9"/>
  <c r="L192" i="9"/>
  <c r="K192" i="9"/>
  <c r="K194" i="9" s="1"/>
  <c r="J192" i="9"/>
  <c r="I192" i="9"/>
  <c r="H192" i="9"/>
  <c r="G192" i="9"/>
  <c r="G194" i="9" s="1"/>
  <c r="F192" i="9"/>
  <c r="E192" i="9"/>
  <c r="D192" i="9"/>
  <c r="C192" i="9"/>
  <c r="C194" i="9" s="1"/>
  <c r="B192" i="9"/>
  <c r="N199" i="9"/>
  <c r="N70" i="9"/>
  <c r="N69" i="9"/>
  <c r="N71" i="9"/>
  <c r="N148" i="6"/>
  <c r="E194" i="9" l="1"/>
  <c r="I194" i="9"/>
  <c r="M194" i="9"/>
  <c r="B194" i="9"/>
  <c r="F194" i="9"/>
  <c r="J194" i="9"/>
  <c r="D194" i="9"/>
  <c r="H194" i="9"/>
  <c r="L194" i="9"/>
  <c r="N193" i="9"/>
  <c r="N197" i="9"/>
  <c r="N192" i="9"/>
  <c r="N196" i="9"/>
  <c r="N198" i="9"/>
  <c r="N195" i="9"/>
  <c r="N295" i="4"/>
  <c r="N292" i="4"/>
  <c r="N291" i="4"/>
  <c r="N290" i="4"/>
  <c r="N289" i="4"/>
  <c r="N288" i="4"/>
  <c r="N287" i="4"/>
  <c r="N286" i="4"/>
  <c r="N285" i="4"/>
  <c r="N284" i="4"/>
  <c r="N283" i="4"/>
  <c r="N282" i="4"/>
  <c r="N281" i="4"/>
  <c r="N280" i="4"/>
  <c r="N279" i="4"/>
  <c r="N278" i="4"/>
  <c r="N277" i="4"/>
  <c r="N276" i="4"/>
  <c r="N275" i="4"/>
  <c r="N274" i="4"/>
  <c r="N273" i="4"/>
  <c r="N272" i="4"/>
  <c r="N270" i="4"/>
  <c r="M316" i="4"/>
  <c r="L316" i="4"/>
  <c r="K316" i="4"/>
  <c r="J316" i="4"/>
  <c r="I316" i="4"/>
  <c r="H316" i="4"/>
  <c r="G316" i="4"/>
  <c r="F316" i="4"/>
  <c r="E316" i="4"/>
  <c r="D316" i="4"/>
  <c r="C316" i="4"/>
  <c r="B316" i="4"/>
  <c r="M315" i="4"/>
  <c r="L315" i="4"/>
  <c r="K315" i="4"/>
  <c r="J315" i="4"/>
  <c r="I315" i="4"/>
  <c r="H315" i="4"/>
  <c r="G315" i="4"/>
  <c r="F315" i="4"/>
  <c r="E315" i="4"/>
  <c r="D315" i="4"/>
  <c r="C315" i="4"/>
  <c r="B315" i="4"/>
  <c r="M314" i="4"/>
  <c r="L314" i="4"/>
  <c r="K314" i="4"/>
  <c r="J314" i="4"/>
  <c r="I314" i="4"/>
  <c r="H314" i="4"/>
  <c r="G314" i="4"/>
  <c r="F314" i="4"/>
  <c r="E314" i="4"/>
  <c r="D314" i="4"/>
  <c r="C314" i="4"/>
  <c r="B314" i="4"/>
  <c r="M313" i="4"/>
  <c r="L313" i="4"/>
  <c r="K313" i="4"/>
  <c r="J313" i="4"/>
  <c r="I313" i="4"/>
  <c r="H313" i="4"/>
  <c r="G313" i="4"/>
  <c r="F313" i="4"/>
  <c r="E313" i="4"/>
  <c r="D313" i="4"/>
  <c r="C313" i="4"/>
  <c r="M312" i="4"/>
  <c r="L312" i="4"/>
  <c r="K312" i="4"/>
  <c r="J312" i="4"/>
  <c r="I312" i="4"/>
  <c r="H312" i="4"/>
  <c r="G312" i="4"/>
  <c r="F312" i="4"/>
  <c r="E312" i="4"/>
  <c r="D312" i="4"/>
  <c r="C312" i="4"/>
  <c r="M310" i="4"/>
  <c r="L310" i="4"/>
  <c r="K310" i="4"/>
  <c r="J310" i="4"/>
  <c r="I310" i="4"/>
  <c r="H310" i="4"/>
  <c r="G310" i="4"/>
  <c r="F310" i="4"/>
  <c r="E310" i="4"/>
  <c r="D310" i="4"/>
  <c r="C310" i="4"/>
  <c r="M309" i="4"/>
  <c r="L309" i="4"/>
  <c r="K309" i="4"/>
  <c r="J309" i="4"/>
  <c r="I309" i="4"/>
  <c r="H309" i="4"/>
  <c r="G309" i="4"/>
  <c r="F309" i="4"/>
  <c r="E309" i="4"/>
  <c r="D309" i="4"/>
  <c r="C309" i="4"/>
  <c r="N43" i="4"/>
  <c r="N100" i="4"/>
  <c r="N244" i="4"/>
  <c r="N194" i="9" l="1"/>
  <c r="F311" i="4"/>
  <c r="J311" i="4"/>
  <c r="K311" i="4"/>
  <c r="C311" i="4"/>
  <c r="G311" i="4"/>
  <c r="D311" i="4"/>
  <c r="N315" i="4"/>
  <c r="E311" i="4"/>
  <c r="I311" i="4"/>
  <c r="M311" i="4"/>
  <c r="L311" i="4"/>
  <c r="H311" i="4"/>
  <c r="N312" i="4"/>
  <c r="N313" i="4"/>
  <c r="N310" i="4"/>
  <c r="N314" i="4"/>
  <c r="N316" i="4"/>
  <c r="N309" i="4"/>
  <c r="B525" i="3"/>
  <c r="B526" i="3"/>
  <c r="M112" i="3"/>
  <c r="L112" i="3"/>
  <c r="K112" i="3"/>
  <c r="J112" i="3"/>
  <c r="I112" i="3"/>
  <c r="H112" i="3"/>
  <c r="G112" i="3"/>
  <c r="F112" i="3"/>
  <c r="E112" i="3"/>
  <c r="D112" i="3"/>
  <c r="C112" i="3"/>
  <c r="B112" i="3"/>
  <c r="M111" i="3"/>
  <c r="L111" i="3"/>
  <c r="K111" i="3"/>
  <c r="J111" i="3"/>
  <c r="I111" i="3"/>
  <c r="H111" i="3"/>
  <c r="G111" i="3"/>
  <c r="F111" i="3"/>
  <c r="E111" i="3"/>
  <c r="D111" i="3"/>
  <c r="C111" i="3"/>
  <c r="B111" i="3"/>
  <c r="M110" i="3"/>
  <c r="L110" i="3"/>
  <c r="K110" i="3"/>
  <c r="J110" i="3"/>
  <c r="I110" i="3"/>
  <c r="H110" i="3"/>
  <c r="G110" i="3"/>
  <c r="F110" i="3"/>
  <c r="E110" i="3"/>
  <c r="D110" i="3"/>
  <c r="C110" i="3"/>
  <c r="B110" i="3"/>
  <c r="M109" i="3"/>
  <c r="L109" i="3"/>
  <c r="K109" i="3"/>
  <c r="J109" i="3"/>
  <c r="I109" i="3"/>
  <c r="H109" i="3"/>
  <c r="G109" i="3"/>
  <c r="F109" i="3"/>
  <c r="E109" i="3"/>
  <c r="D109" i="3"/>
  <c r="C109" i="3"/>
  <c r="B109" i="3"/>
  <c r="M108" i="3"/>
  <c r="L108" i="3"/>
  <c r="K108" i="3"/>
  <c r="J108" i="3"/>
  <c r="I108" i="3"/>
  <c r="H108" i="3"/>
  <c r="G108" i="3"/>
  <c r="F108" i="3"/>
  <c r="E108" i="3"/>
  <c r="D108" i="3"/>
  <c r="C108" i="3"/>
  <c r="B108" i="3"/>
  <c r="M106" i="3"/>
  <c r="L106" i="3"/>
  <c r="K106" i="3"/>
  <c r="J106" i="3"/>
  <c r="I106" i="3"/>
  <c r="H106" i="3"/>
  <c r="G106" i="3"/>
  <c r="F106" i="3"/>
  <c r="E106" i="3"/>
  <c r="D106" i="3"/>
  <c r="C106" i="3"/>
  <c r="B106" i="3"/>
  <c r="M105" i="3"/>
  <c r="L105" i="3"/>
  <c r="K105" i="3"/>
  <c r="J105" i="3"/>
  <c r="I105" i="3"/>
  <c r="H105" i="3"/>
  <c r="G105" i="3"/>
  <c r="F105" i="3"/>
  <c r="E105" i="3"/>
  <c r="D105" i="3"/>
  <c r="C105" i="3"/>
  <c r="B105" i="3"/>
  <c r="C107" i="3" l="1"/>
  <c r="B527" i="3"/>
  <c r="N311" i="4"/>
  <c r="G107" i="3"/>
  <c r="K107" i="3"/>
  <c r="B107" i="3"/>
  <c r="N111" i="3"/>
  <c r="E107" i="3"/>
  <c r="I107" i="3"/>
  <c r="M107" i="3"/>
  <c r="J107" i="3"/>
  <c r="F107" i="3"/>
  <c r="D107" i="3"/>
  <c r="H107" i="3"/>
  <c r="L107" i="3"/>
  <c r="N108" i="3"/>
  <c r="N112" i="3"/>
  <c r="N105" i="3"/>
  <c r="N109" i="3"/>
  <c r="N106" i="3"/>
  <c r="N110" i="3"/>
  <c r="N107" i="3" l="1"/>
  <c r="M27" i="9" l="1"/>
  <c r="L27" i="9"/>
  <c r="K27" i="9"/>
  <c r="J27" i="9"/>
  <c r="I27" i="9"/>
  <c r="H27" i="9"/>
  <c r="G27" i="9"/>
  <c r="F27" i="9"/>
  <c r="E27" i="9"/>
  <c r="D27" i="9"/>
  <c r="C27" i="9"/>
  <c r="B27" i="9"/>
  <c r="M26" i="9"/>
  <c r="L26" i="9"/>
  <c r="K26" i="9"/>
  <c r="J26" i="9"/>
  <c r="I26" i="9"/>
  <c r="H26" i="9"/>
  <c r="G26" i="9"/>
  <c r="F26" i="9"/>
  <c r="E26" i="9"/>
  <c r="D26" i="9"/>
  <c r="C26" i="9"/>
  <c r="B26" i="9"/>
  <c r="M25" i="9"/>
  <c r="L25" i="9"/>
  <c r="K25" i="9"/>
  <c r="J25" i="9"/>
  <c r="I25" i="9"/>
  <c r="H25" i="9"/>
  <c r="G25" i="9"/>
  <c r="F25" i="9"/>
  <c r="E25" i="9"/>
  <c r="D25" i="9"/>
  <c r="C25" i="9"/>
  <c r="B25" i="9"/>
  <c r="M24" i="9"/>
  <c r="L24" i="9"/>
  <c r="K24" i="9"/>
  <c r="J24" i="9"/>
  <c r="I24" i="9"/>
  <c r="H24" i="9"/>
  <c r="G24" i="9"/>
  <c r="F24" i="9"/>
  <c r="E24" i="9"/>
  <c r="D24" i="9"/>
  <c r="C24" i="9"/>
  <c r="B24" i="9"/>
  <c r="M23" i="9"/>
  <c r="L23" i="9"/>
  <c r="K23" i="9"/>
  <c r="J23" i="9"/>
  <c r="I23" i="9"/>
  <c r="H23" i="9"/>
  <c r="G23" i="9"/>
  <c r="F23" i="9"/>
  <c r="E23" i="9"/>
  <c r="D23" i="9"/>
  <c r="C23" i="9"/>
  <c r="B23" i="9"/>
  <c r="M21" i="9"/>
  <c r="L21" i="9"/>
  <c r="K21" i="9"/>
  <c r="J21" i="9"/>
  <c r="I21" i="9"/>
  <c r="H21" i="9"/>
  <c r="G21" i="9"/>
  <c r="F21" i="9"/>
  <c r="E21" i="9"/>
  <c r="D21" i="9"/>
  <c r="C21" i="9"/>
  <c r="B21" i="9"/>
  <c r="M20" i="9"/>
  <c r="L20" i="9"/>
  <c r="K20" i="9"/>
  <c r="J20" i="9"/>
  <c r="I20" i="9"/>
  <c r="H20" i="9"/>
  <c r="G20" i="9"/>
  <c r="F20" i="9"/>
  <c r="E20" i="9"/>
  <c r="D20" i="9"/>
  <c r="C20" i="9"/>
  <c r="B20" i="9"/>
  <c r="N11" i="9"/>
  <c r="N10" i="9"/>
  <c r="N9" i="9"/>
  <c r="N8" i="9"/>
  <c r="N7" i="9"/>
  <c r="N6" i="9"/>
  <c r="N5" i="9"/>
  <c r="N4" i="9"/>
  <c r="N3" i="9"/>
  <c r="M346" i="6"/>
  <c r="L346" i="6"/>
  <c r="K346" i="6"/>
  <c r="J346" i="6"/>
  <c r="I346" i="6"/>
  <c r="H346" i="6"/>
  <c r="G346" i="6"/>
  <c r="F346" i="6"/>
  <c r="E346" i="6"/>
  <c r="D346" i="6"/>
  <c r="C346" i="6"/>
  <c r="B346" i="6"/>
  <c r="M345" i="6"/>
  <c r="L345" i="6"/>
  <c r="K345" i="6"/>
  <c r="J345" i="6"/>
  <c r="I345" i="6"/>
  <c r="H345" i="6"/>
  <c r="G345" i="6"/>
  <c r="F345" i="6"/>
  <c r="E345" i="6"/>
  <c r="D345" i="6"/>
  <c r="C345" i="6"/>
  <c r="B345" i="6"/>
  <c r="M344" i="6"/>
  <c r="L344" i="6"/>
  <c r="K344" i="6"/>
  <c r="J344" i="6"/>
  <c r="I344" i="6"/>
  <c r="H344" i="6"/>
  <c r="G344" i="6"/>
  <c r="F344" i="6"/>
  <c r="E344" i="6"/>
  <c r="D344" i="6"/>
  <c r="C344" i="6"/>
  <c r="B344" i="6"/>
  <c r="M343" i="6"/>
  <c r="L343" i="6"/>
  <c r="K343" i="6"/>
  <c r="J343" i="6"/>
  <c r="I343" i="6"/>
  <c r="H343" i="6"/>
  <c r="G343" i="6"/>
  <c r="F343" i="6"/>
  <c r="E343" i="6"/>
  <c r="D343" i="6"/>
  <c r="C343" i="6"/>
  <c r="B343" i="6"/>
  <c r="M342" i="6"/>
  <c r="L342" i="6"/>
  <c r="K342" i="6"/>
  <c r="J342" i="6"/>
  <c r="I342" i="6"/>
  <c r="H342" i="6"/>
  <c r="G342" i="6"/>
  <c r="F342" i="6"/>
  <c r="E342" i="6"/>
  <c r="D342" i="6"/>
  <c r="C342" i="6"/>
  <c r="B342" i="6"/>
  <c r="M340" i="6"/>
  <c r="L340" i="6"/>
  <c r="K340" i="6"/>
  <c r="J340" i="6"/>
  <c r="I340" i="6"/>
  <c r="H340" i="6"/>
  <c r="G340" i="6"/>
  <c r="F340" i="6"/>
  <c r="E340" i="6"/>
  <c r="D340" i="6"/>
  <c r="C340" i="6"/>
  <c r="B340" i="6"/>
  <c r="M339" i="6"/>
  <c r="L339" i="6"/>
  <c r="K339" i="6"/>
  <c r="J339" i="6"/>
  <c r="I339" i="6"/>
  <c r="H339" i="6"/>
  <c r="G339" i="6"/>
  <c r="F339" i="6"/>
  <c r="E339" i="6"/>
  <c r="D339" i="6"/>
  <c r="C339" i="6"/>
  <c r="B339" i="6"/>
  <c r="N324" i="6"/>
  <c r="N323" i="6"/>
  <c r="N322" i="6"/>
  <c r="N321" i="6"/>
  <c r="N320" i="6"/>
  <c r="N319" i="6"/>
  <c r="N318" i="6"/>
  <c r="N317" i="6"/>
  <c r="N316" i="6"/>
  <c r="N315" i="6"/>
  <c r="N314" i="6"/>
  <c r="N313" i="6"/>
  <c r="N312" i="6"/>
  <c r="N311" i="6"/>
  <c r="N310" i="6"/>
  <c r="N309" i="6"/>
  <c r="N308" i="6"/>
  <c r="N307" i="6"/>
  <c r="N306" i="6"/>
  <c r="N305" i="6"/>
  <c r="N276" i="6"/>
  <c r="M300" i="6"/>
  <c r="L300" i="6"/>
  <c r="K300" i="6"/>
  <c r="J300" i="6"/>
  <c r="I300" i="6"/>
  <c r="H300" i="6"/>
  <c r="G300" i="6"/>
  <c r="F300" i="6"/>
  <c r="E300" i="6"/>
  <c r="D300" i="6"/>
  <c r="C300" i="6"/>
  <c r="B300" i="6"/>
  <c r="M299" i="6"/>
  <c r="L299" i="6"/>
  <c r="K299" i="6"/>
  <c r="J299" i="6"/>
  <c r="I299" i="6"/>
  <c r="H299" i="6"/>
  <c r="G299" i="6"/>
  <c r="F299" i="6"/>
  <c r="E299" i="6"/>
  <c r="D299" i="6"/>
  <c r="C299" i="6"/>
  <c r="B299" i="6"/>
  <c r="M298" i="6"/>
  <c r="L298" i="6"/>
  <c r="K298" i="6"/>
  <c r="J298" i="6"/>
  <c r="I298" i="6"/>
  <c r="H298" i="6"/>
  <c r="G298" i="6"/>
  <c r="F298" i="6"/>
  <c r="E298" i="6"/>
  <c r="D298" i="6"/>
  <c r="C298" i="6"/>
  <c r="B298" i="6"/>
  <c r="M297" i="6"/>
  <c r="L297" i="6"/>
  <c r="K297" i="6"/>
  <c r="J297" i="6"/>
  <c r="I297" i="6"/>
  <c r="H297" i="6"/>
  <c r="G297" i="6"/>
  <c r="F297" i="6"/>
  <c r="E297" i="6"/>
  <c r="D297" i="6"/>
  <c r="C297" i="6"/>
  <c r="B297" i="6"/>
  <c r="M296" i="6"/>
  <c r="L296" i="6"/>
  <c r="K296" i="6"/>
  <c r="J296" i="6"/>
  <c r="I296" i="6"/>
  <c r="H296" i="6"/>
  <c r="G296" i="6"/>
  <c r="F296" i="6"/>
  <c r="E296" i="6"/>
  <c r="D296" i="6"/>
  <c r="C296" i="6"/>
  <c r="B296" i="6"/>
  <c r="M294" i="6"/>
  <c r="L294" i="6"/>
  <c r="K294" i="6"/>
  <c r="J294" i="6"/>
  <c r="I294" i="6"/>
  <c r="H294" i="6"/>
  <c r="G294" i="6"/>
  <c r="F294" i="6"/>
  <c r="E294" i="6"/>
  <c r="D294" i="6"/>
  <c r="C294" i="6"/>
  <c r="B294" i="6"/>
  <c r="M293" i="6"/>
  <c r="M295" i="6" s="1"/>
  <c r="L293" i="6"/>
  <c r="K293" i="6"/>
  <c r="K295" i="6" s="1"/>
  <c r="J293" i="6"/>
  <c r="I293" i="6"/>
  <c r="H293" i="6"/>
  <c r="G293" i="6"/>
  <c r="G295" i="6" s="1"/>
  <c r="F293" i="6"/>
  <c r="E293" i="6"/>
  <c r="D293" i="6"/>
  <c r="C293" i="6"/>
  <c r="C295" i="6" s="1"/>
  <c r="B293" i="6"/>
  <c r="N282" i="6"/>
  <c r="N279" i="6"/>
  <c r="N278" i="6"/>
  <c r="N275" i="6"/>
  <c r="N274" i="6"/>
  <c r="N273" i="6"/>
  <c r="M246" i="6"/>
  <c r="L246" i="6"/>
  <c r="K246" i="6"/>
  <c r="J246" i="6"/>
  <c r="I246" i="6"/>
  <c r="H246" i="6"/>
  <c r="G246" i="6"/>
  <c r="F246" i="6"/>
  <c r="E246" i="6"/>
  <c r="D246" i="6"/>
  <c r="C246" i="6"/>
  <c r="B246" i="6"/>
  <c r="M245" i="6"/>
  <c r="L245" i="6"/>
  <c r="K245" i="6"/>
  <c r="J245" i="6"/>
  <c r="I245" i="6"/>
  <c r="H245" i="6"/>
  <c r="G245" i="6"/>
  <c r="F245" i="6"/>
  <c r="E245" i="6"/>
  <c r="D245" i="6"/>
  <c r="C245" i="6"/>
  <c r="B245" i="6"/>
  <c r="M244" i="6"/>
  <c r="L244" i="6"/>
  <c r="K244" i="6"/>
  <c r="J244" i="6"/>
  <c r="I244" i="6"/>
  <c r="H244" i="6"/>
  <c r="G244" i="6"/>
  <c r="F244" i="6"/>
  <c r="E244" i="6"/>
  <c r="D244" i="6"/>
  <c r="C244" i="6"/>
  <c r="B244" i="6"/>
  <c r="M243" i="6"/>
  <c r="L243" i="6"/>
  <c r="K243" i="6"/>
  <c r="J243" i="6"/>
  <c r="I243" i="6"/>
  <c r="H243" i="6"/>
  <c r="G243" i="6"/>
  <c r="F243" i="6"/>
  <c r="E243" i="6"/>
  <c r="D243" i="6"/>
  <c r="C243" i="6"/>
  <c r="B243" i="6"/>
  <c r="M242" i="6"/>
  <c r="L242" i="6"/>
  <c r="K242" i="6"/>
  <c r="J242" i="6"/>
  <c r="I242" i="6"/>
  <c r="H242" i="6"/>
  <c r="G242" i="6"/>
  <c r="F242" i="6"/>
  <c r="E242" i="6"/>
  <c r="D242" i="6"/>
  <c r="C242" i="6"/>
  <c r="B242" i="6"/>
  <c r="M240" i="6"/>
  <c r="L240" i="6"/>
  <c r="K240" i="6"/>
  <c r="J240" i="6"/>
  <c r="I240" i="6"/>
  <c r="H240" i="6"/>
  <c r="G240" i="6"/>
  <c r="F240" i="6"/>
  <c r="E240" i="6"/>
  <c r="D240" i="6"/>
  <c r="C240" i="6"/>
  <c r="B240" i="6"/>
  <c r="M239" i="6"/>
  <c r="L239" i="6"/>
  <c r="K239" i="6"/>
  <c r="J239" i="6"/>
  <c r="I239" i="6"/>
  <c r="H239" i="6"/>
  <c r="G239" i="6"/>
  <c r="F239" i="6"/>
  <c r="E239" i="6"/>
  <c r="D239" i="6"/>
  <c r="C239" i="6"/>
  <c r="B239" i="6"/>
  <c r="N230" i="6"/>
  <c r="N229" i="6"/>
  <c r="N227" i="6"/>
  <c r="M168" i="6"/>
  <c r="L168" i="6"/>
  <c r="K168" i="6"/>
  <c r="J168" i="6"/>
  <c r="I168" i="6"/>
  <c r="H168" i="6"/>
  <c r="G168" i="6"/>
  <c r="F168" i="6"/>
  <c r="E168" i="6"/>
  <c r="D168" i="6"/>
  <c r="C168" i="6"/>
  <c r="B168" i="6"/>
  <c r="M167" i="6"/>
  <c r="L167" i="6"/>
  <c r="K167" i="6"/>
  <c r="J167" i="6"/>
  <c r="I167" i="6"/>
  <c r="H167" i="6"/>
  <c r="G167" i="6"/>
  <c r="F167" i="6"/>
  <c r="E167" i="6"/>
  <c r="D167" i="6"/>
  <c r="C167" i="6"/>
  <c r="B167" i="6"/>
  <c r="M166" i="6"/>
  <c r="L166" i="6"/>
  <c r="K166" i="6"/>
  <c r="J166" i="6"/>
  <c r="I166" i="6"/>
  <c r="H166" i="6"/>
  <c r="G166" i="6"/>
  <c r="F166" i="6"/>
  <c r="E166" i="6"/>
  <c r="D166" i="6"/>
  <c r="C166" i="6"/>
  <c r="B166" i="6"/>
  <c r="M165" i="6"/>
  <c r="L165" i="6"/>
  <c r="K165" i="6"/>
  <c r="J165" i="6"/>
  <c r="I165" i="6"/>
  <c r="H165" i="6"/>
  <c r="G165" i="6"/>
  <c r="F165" i="6"/>
  <c r="E165" i="6"/>
  <c r="D165" i="6"/>
  <c r="C165" i="6"/>
  <c r="M164" i="6"/>
  <c r="L164" i="6"/>
  <c r="K164" i="6"/>
  <c r="J164" i="6"/>
  <c r="I164" i="6"/>
  <c r="H164" i="6"/>
  <c r="G164" i="6"/>
  <c r="F164" i="6"/>
  <c r="E164" i="6"/>
  <c r="D164" i="6"/>
  <c r="C164" i="6"/>
  <c r="M162" i="6"/>
  <c r="L162" i="6"/>
  <c r="K162" i="6"/>
  <c r="J162" i="6"/>
  <c r="I162" i="6"/>
  <c r="H162" i="6"/>
  <c r="G162" i="6"/>
  <c r="F162" i="6"/>
  <c r="E162" i="6"/>
  <c r="D162" i="6"/>
  <c r="C162" i="6"/>
  <c r="M161" i="6"/>
  <c r="L161" i="6"/>
  <c r="K161" i="6"/>
  <c r="J161" i="6"/>
  <c r="I161" i="6"/>
  <c r="H161" i="6"/>
  <c r="G161" i="6"/>
  <c r="F161" i="6"/>
  <c r="E161" i="6"/>
  <c r="D161" i="6"/>
  <c r="C161" i="6"/>
  <c r="N147" i="6"/>
  <c r="N146" i="6"/>
  <c r="N145" i="6"/>
  <c r="N144" i="6"/>
  <c r="N143" i="6"/>
  <c r="N142" i="6"/>
  <c r="N141" i="6"/>
  <c r="N140" i="6"/>
  <c r="N139" i="6"/>
  <c r="N138" i="6"/>
  <c r="N137" i="6"/>
  <c r="N136" i="6"/>
  <c r="N135" i="6"/>
  <c r="N134" i="6"/>
  <c r="N133" i="6"/>
  <c r="N132" i="6"/>
  <c r="N131" i="6"/>
  <c r="N130" i="6"/>
  <c r="N129" i="6"/>
  <c r="N128" i="6"/>
  <c r="M89" i="5"/>
  <c r="L89" i="5"/>
  <c r="K89" i="5"/>
  <c r="J89" i="5"/>
  <c r="I89" i="5"/>
  <c r="H89" i="5"/>
  <c r="G89" i="5"/>
  <c r="F89" i="5"/>
  <c r="E89" i="5"/>
  <c r="D89" i="5"/>
  <c r="C89" i="5"/>
  <c r="B89" i="5"/>
  <c r="M88" i="5"/>
  <c r="L88" i="5"/>
  <c r="K88" i="5"/>
  <c r="J88" i="5"/>
  <c r="I88" i="5"/>
  <c r="H88" i="5"/>
  <c r="G88" i="5"/>
  <c r="F88" i="5"/>
  <c r="E88" i="5"/>
  <c r="D88" i="5"/>
  <c r="C88" i="5"/>
  <c r="B88" i="5"/>
  <c r="M87" i="5"/>
  <c r="L87" i="5"/>
  <c r="K87" i="5"/>
  <c r="J87" i="5"/>
  <c r="I87" i="5"/>
  <c r="H87" i="5"/>
  <c r="G87" i="5"/>
  <c r="F87" i="5"/>
  <c r="E87" i="5"/>
  <c r="D87" i="5"/>
  <c r="C87" i="5"/>
  <c r="B87" i="5"/>
  <c r="M86" i="5"/>
  <c r="L86" i="5"/>
  <c r="K86" i="5"/>
  <c r="J86" i="5"/>
  <c r="I86" i="5"/>
  <c r="H86" i="5"/>
  <c r="G86" i="5"/>
  <c r="F86" i="5"/>
  <c r="E86" i="5"/>
  <c r="D86" i="5"/>
  <c r="C86" i="5"/>
  <c r="B86" i="5"/>
  <c r="M85" i="5"/>
  <c r="L85" i="5"/>
  <c r="K85" i="5"/>
  <c r="J85" i="5"/>
  <c r="I85" i="5"/>
  <c r="H85" i="5"/>
  <c r="G85" i="5"/>
  <c r="F85" i="5"/>
  <c r="E85" i="5"/>
  <c r="D85" i="5"/>
  <c r="C85" i="5"/>
  <c r="B85" i="5"/>
  <c r="M83" i="5"/>
  <c r="L83" i="5"/>
  <c r="K83" i="5"/>
  <c r="J83" i="5"/>
  <c r="I83" i="5"/>
  <c r="H83" i="5"/>
  <c r="G83" i="5"/>
  <c r="F83" i="5"/>
  <c r="E83" i="5"/>
  <c r="D83" i="5"/>
  <c r="C83" i="5"/>
  <c r="B83" i="5"/>
  <c r="M82" i="5"/>
  <c r="M84" i="5" s="1"/>
  <c r="L82" i="5"/>
  <c r="K82" i="5"/>
  <c r="K84" i="5" s="1"/>
  <c r="J82" i="5"/>
  <c r="I82" i="5"/>
  <c r="I84" i="5" s="1"/>
  <c r="H82" i="5"/>
  <c r="G82" i="5"/>
  <c r="F82" i="5"/>
  <c r="E82" i="5"/>
  <c r="E84" i="5" s="1"/>
  <c r="D82" i="5"/>
  <c r="C82" i="5"/>
  <c r="B82" i="5"/>
  <c r="N73" i="5"/>
  <c r="N72" i="5"/>
  <c r="N71" i="5"/>
  <c r="N70" i="5"/>
  <c r="N69" i="5"/>
  <c r="N68" i="5"/>
  <c r="N67" i="5"/>
  <c r="N66" i="5"/>
  <c r="M60" i="5"/>
  <c r="L60" i="5"/>
  <c r="K60" i="5"/>
  <c r="J60" i="5"/>
  <c r="I60" i="5"/>
  <c r="H60" i="5"/>
  <c r="G60" i="5"/>
  <c r="F60" i="5"/>
  <c r="E60" i="5"/>
  <c r="D60" i="5"/>
  <c r="C60" i="5"/>
  <c r="B60" i="5"/>
  <c r="M59" i="5"/>
  <c r="L59" i="5"/>
  <c r="K59" i="5"/>
  <c r="J59" i="5"/>
  <c r="I59" i="5"/>
  <c r="H59" i="5"/>
  <c r="G59" i="5"/>
  <c r="F59" i="5"/>
  <c r="E59" i="5"/>
  <c r="D59" i="5"/>
  <c r="C59" i="5"/>
  <c r="B59" i="5"/>
  <c r="M58" i="5"/>
  <c r="L58" i="5"/>
  <c r="K58" i="5"/>
  <c r="J58" i="5"/>
  <c r="I58" i="5"/>
  <c r="H58" i="5"/>
  <c r="G58" i="5"/>
  <c r="F58" i="5"/>
  <c r="E58" i="5"/>
  <c r="D58" i="5"/>
  <c r="C58" i="5"/>
  <c r="B58" i="5"/>
  <c r="M57" i="5"/>
  <c r="L57" i="5"/>
  <c r="K57" i="5"/>
  <c r="J57" i="5"/>
  <c r="I57" i="5"/>
  <c r="H57" i="5"/>
  <c r="G57" i="5"/>
  <c r="F57" i="5"/>
  <c r="E57" i="5"/>
  <c r="D57" i="5"/>
  <c r="C57" i="5"/>
  <c r="B57" i="5"/>
  <c r="M56" i="5"/>
  <c r="L56" i="5"/>
  <c r="K56" i="5"/>
  <c r="J56" i="5"/>
  <c r="I56" i="5"/>
  <c r="H56" i="5"/>
  <c r="G56" i="5"/>
  <c r="F56" i="5"/>
  <c r="E56" i="5"/>
  <c r="D56" i="5"/>
  <c r="C56" i="5"/>
  <c r="B56" i="5"/>
  <c r="M54" i="5"/>
  <c r="L54" i="5"/>
  <c r="K54" i="5"/>
  <c r="J54" i="5"/>
  <c r="I54" i="5"/>
  <c r="H54" i="5"/>
  <c r="G54" i="5"/>
  <c r="F54" i="5"/>
  <c r="E54" i="5"/>
  <c r="D54" i="5"/>
  <c r="C54" i="5"/>
  <c r="B54" i="5"/>
  <c r="M53" i="5"/>
  <c r="L53" i="5"/>
  <c r="K53" i="5"/>
  <c r="J53" i="5"/>
  <c r="I53" i="5"/>
  <c r="H53" i="5"/>
  <c r="G53" i="5"/>
  <c r="F53" i="5"/>
  <c r="E53" i="5"/>
  <c r="D53" i="5"/>
  <c r="C53" i="5"/>
  <c r="B53" i="5"/>
  <c r="N42" i="5"/>
  <c r="N41" i="5"/>
  <c r="N40" i="5"/>
  <c r="N39" i="5"/>
  <c r="N38" i="5"/>
  <c r="N37" i="5"/>
  <c r="N36" i="5"/>
  <c r="N34" i="5"/>
  <c r="M27" i="5"/>
  <c r="L27" i="5"/>
  <c r="K27" i="5"/>
  <c r="J27" i="5"/>
  <c r="I27" i="5"/>
  <c r="H27" i="5"/>
  <c r="G27" i="5"/>
  <c r="F27" i="5"/>
  <c r="E27" i="5"/>
  <c r="D27" i="5"/>
  <c r="C27" i="5"/>
  <c r="B27" i="5"/>
  <c r="M26" i="5"/>
  <c r="L26" i="5"/>
  <c r="K26" i="5"/>
  <c r="J26" i="5"/>
  <c r="I26" i="5"/>
  <c r="H26" i="5"/>
  <c r="G26" i="5"/>
  <c r="F26" i="5"/>
  <c r="E26" i="5"/>
  <c r="D26" i="5"/>
  <c r="C26" i="5"/>
  <c r="B26" i="5"/>
  <c r="M25" i="5"/>
  <c r="L25" i="5"/>
  <c r="K25" i="5"/>
  <c r="J25" i="5"/>
  <c r="I25" i="5"/>
  <c r="H25" i="5"/>
  <c r="G25" i="5"/>
  <c r="F25" i="5"/>
  <c r="E25" i="5"/>
  <c r="D25" i="5"/>
  <c r="C25" i="5"/>
  <c r="B25" i="5"/>
  <c r="M24" i="5"/>
  <c r="L24" i="5"/>
  <c r="K24" i="5"/>
  <c r="J24" i="5"/>
  <c r="I24" i="5"/>
  <c r="H24" i="5"/>
  <c r="G24" i="5"/>
  <c r="F24" i="5"/>
  <c r="E24" i="5"/>
  <c r="D24" i="5"/>
  <c r="C24" i="5"/>
  <c r="B24" i="5"/>
  <c r="M23" i="5"/>
  <c r="L23" i="5"/>
  <c r="K23" i="5"/>
  <c r="J23" i="5"/>
  <c r="I23" i="5"/>
  <c r="H23" i="5"/>
  <c r="G23" i="5"/>
  <c r="F23" i="5"/>
  <c r="E23" i="5"/>
  <c r="D23" i="5"/>
  <c r="C23" i="5"/>
  <c r="B23" i="5"/>
  <c r="M21" i="5"/>
  <c r="L21" i="5"/>
  <c r="K21" i="5"/>
  <c r="J21" i="5"/>
  <c r="I21" i="5"/>
  <c r="H21" i="5"/>
  <c r="G21" i="5"/>
  <c r="F21" i="5"/>
  <c r="E21" i="5"/>
  <c r="D21" i="5"/>
  <c r="C21" i="5"/>
  <c r="B21" i="5"/>
  <c r="M20" i="5"/>
  <c r="L20" i="5"/>
  <c r="K20" i="5"/>
  <c r="J20" i="5"/>
  <c r="I20" i="5"/>
  <c r="H20" i="5"/>
  <c r="G20" i="5"/>
  <c r="F20" i="5"/>
  <c r="E20" i="5"/>
  <c r="D20" i="5"/>
  <c r="C20" i="5"/>
  <c r="B20" i="5"/>
  <c r="N10" i="5"/>
  <c r="N9" i="5"/>
  <c r="N8" i="5"/>
  <c r="N7" i="5"/>
  <c r="N6" i="5"/>
  <c r="N5" i="5"/>
  <c r="N4" i="5"/>
  <c r="M180" i="9"/>
  <c r="L180" i="9"/>
  <c r="K180" i="9"/>
  <c r="J180" i="9"/>
  <c r="I180" i="9"/>
  <c r="H180" i="9"/>
  <c r="G180" i="9"/>
  <c r="F180" i="9"/>
  <c r="E180" i="9"/>
  <c r="D180" i="9"/>
  <c r="C180" i="9"/>
  <c r="B180" i="9"/>
  <c r="M179" i="9"/>
  <c r="L179" i="9"/>
  <c r="K179" i="9"/>
  <c r="J179" i="9"/>
  <c r="I179" i="9"/>
  <c r="H179" i="9"/>
  <c r="G179" i="9"/>
  <c r="F179" i="9"/>
  <c r="E179" i="9"/>
  <c r="D179" i="9"/>
  <c r="C179" i="9"/>
  <c r="B179" i="9"/>
  <c r="M178" i="9"/>
  <c r="L178" i="9"/>
  <c r="K178" i="9"/>
  <c r="J178" i="9"/>
  <c r="I178" i="9"/>
  <c r="H178" i="9"/>
  <c r="G178" i="9"/>
  <c r="F178" i="9"/>
  <c r="E178" i="9"/>
  <c r="D178" i="9"/>
  <c r="C178" i="9"/>
  <c r="B178" i="9"/>
  <c r="M177" i="9"/>
  <c r="L177" i="9"/>
  <c r="K177" i="9"/>
  <c r="J177" i="9"/>
  <c r="I177" i="9"/>
  <c r="H177" i="9"/>
  <c r="G177" i="9"/>
  <c r="F177" i="9"/>
  <c r="E177" i="9"/>
  <c r="D177" i="9"/>
  <c r="C177" i="9"/>
  <c r="B177" i="9"/>
  <c r="M176" i="9"/>
  <c r="L176" i="9"/>
  <c r="K176" i="9"/>
  <c r="J176" i="9"/>
  <c r="I176" i="9"/>
  <c r="H176" i="9"/>
  <c r="G176" i="9"/>
  <c r="F176" i="9"/>
  <c r="E176" i="9"/>
  <c r="D176" i="9"/>
  <c r="C176" i="9"/>
  <c r="B176" i="9"/>
  <c r="M174" i="9"/>
  <c r="L174" i="9"/>
  <c r="K174" i="9"/>
  <c r="J174" i="9"/>
  <c r="I174" i="9"/>
  <c r="H174" i="9"/>
  <c r="G174" i="9"/>
  <c r="F174" i="9"/>
  <c r="E174" i="9"/>
  <c r="D174" i="9"/>
  <c r="C174" i="9"/>
  <c r="B174" i="9"/>
  <c r="M173" i="9"/>
  <c r="L173" i="9"/>
  <c r="L175" i="9" s="1"/>
  <c r="K173" i="9"/>
  <c r="J173" i="9"/>
  <c r="I173" i="9"/>
  <c r="H173" i="9"/>
  <c r="H175" i="9" s="1"/>
  <c r="G173" i="9"/>
  <c r="F173" i="9"/>
  <c r="E173" i="9"/>
  <c r="D173" i="9"/>
  <c r="D175" i="9" s="1"/>
  <c r="C173" i="9"/>
  <c r="B173" i="9"/>
  <c r="N163" i="9"/>
  <c r="N162" i="9"/>
  <c r="N161" i="9"/>
  <c r="M130" i="9"/>
  <c r="L130" i="9"/>
  <c r="K130" i="9"/>
  <c r="J130" i="9"/>
  <c r="I130" i="9"/>
  <c r="H130" i="9"/>
  <c r="G130" i="9"/>
  <c r="F130" i="9"/>
  <c r="E130" i="9"/>
  <c r="D130" i="9"/>
  <c r="C130" i="9"/>
  <c r="B130" i="9"/>
  <c r="M129" i="9"/>
  <c r="L129" i="9"/>
  <c r="K129" i="9"/>
  <c r="J129" i="9"/>
  <c r="I129" i="9"/>
  <c r="H129" i="9"/>
  <c r="G129" i="9"/>
  <c r="F129" i="9"/>
  <c r="E129" i="9"/>
  <c r="D129" i="9"/>
  <c r="C129" i="9"/>
  <c r="B129" i="9"/>
  <c r="M128" i="9"/>
  <c r="L128" i="9"/>
  <c r="K128" i="9"/>
  <c r="J128" i="9"/>
  <c r="I128" i="9"/>
  <c r="H128" i="9"/>
  <c r="G128" i="9"/>
  <c r="F128" i="9"/>
  <c r="E128" i="9"/>
  <c r="D128" i="9"/>
  <c r="C128" i="9"/>
  <c r="B128" i="9"/>
  <c r="M127" i="9"/>
  <c r="L127" i="9"/>
  <c r="K127" i="9"/>
  <c r="J127" i="9"/>
  <c r="I127" i="9"/>
  <c r="H127" i="9"/>
  <c r="G127" i="9"/>
  <c r="F127" i="9"/>
  <c r="E127" i="9"/>
  <c r="D127" i="9"/>
  <c r="C127" i="9"/>
  <c r="B127" i="9"/>
  <c r="M126" i="9"/>
  <c r="L126" i="9"/>
  <c r="K126" i="9"/>
  <c r="J126" i="9"/>
  <c r="I126" i="9"/>
  <c r="H126" i="9"/>
  <c r="G126" i="9"/>
  <c r="F126" i="9"/>
  <c r="E126" i="9"/>
  <c r="D126" i="9"/>
  <c r="C126" i="9"/>
  <c r="B126" i="9"/>
  <c r="M124" i="9"/>
  <c r="L124" i="9"/>
  <c r="K124" i="9"/>
  <c r="J124" i="9"/>
  <c r="I124" i="9"/>
  <c r="H124" i="9"/>
  <c r="G124" i="9"/>
  <c r="F124" i="9"/>
  <c r="E124" i="9"/>
  <c r="D124" i="9"/>
  <c r="C124" i="9"/>
  <c r="B124" i="9"/>
  <c r="M123" i="9"/>
  <c r="L123" i="9"/>
  <c r="K123" i="9"/>
  <c r="K125" i="9" s="1"/>
  <c r="J123" i="9"/>
  <c r="I123" i="9"/>
  <c r="H123" i="9"/>
  <c r="H125" i="9" s="1"/>
  <c r="G123" i="9"/>
  <c r="F123" i="9"/>
  <c r="E123" i="9"/>
  <c r="D123" i="9"/>
  <c r="C123" i="9"/>
  <c r="C125" i="9" s="1"/>
  <c r="B123" i="9"/>
  <c r="N114" i="9"/>
  <c r="N113" i="9"/>
  <c r="N112" i="9"/>
  <c r="N111" i="9"/>
  <c r="N110" i="9"/>
  <c r="N109" i="9"/>
  <c r="N108" i="9"/>
  <c r="N107" i="9"/>
  <c r="N106" i="9"/>
  <c r="M406" i="3"/>
  <c r="L406" i="3"/>
  <c r="K406" i="3"/>
  <c r="J406" i="3"/>
  <c r="I406" i="3"/>
  <c r="H406" i="3"/>
  <c r="G406" i="3"/>
  <c r="F406" i="3"/>
  <c r="E406" i="3"/>
  <c r="D406" i="3"/>
  <c r="C406" i="3"/>
  <c r="B406" i="3"/>
  <c r="M405" i="3"/>
  <c r="L405" i="3"/>
  <c r="K405" i="3"/>
  <c r="J405" i="3"/>
  <c r="I405" i="3"/>
  <c r="H405" i="3"/>
  <c r="G405" i="3"/>
  <c r="F405" i="3"/>
  <c r="E405" i="3"/>
  <c r="D405" i="3"/>
  <c r="C405" i="3"/>
  <c r="B405" i="3"/>
  <c r="M404" i="3"/>
  <c r="L404" i="3"/>
  <c r="K404" i="3"/>
  <c r="J404" i="3"/>
  <c r="I404" i="3"/>
  <c r="H404" i="3"/>
  <c r="G404" i="3"/>
  <c r="F404" i="3"/>
  <c r="E404" i="3"/>
  <c r="D404" i="3"/>
  <c r="C404" i="3"/>
  <c r="B404" i="3"/>
  <c r="M403" i="3"/>
  <c r="L403" i="3"/>
  <c r="K403" i="3"/>
  <c r="J403" i="3"/>
  <c r="I403" i="3"/>
  <c r="H403" i="3"/>
  <c r="G403" i="3"/>
  <c r="F403" i="3"/>
  <c r="E403" i="3"/>
  <c r="D403" i="3"/>
  <c r="C403" i="3"/>
  <c r="M402" i="3"/>
  <c r="L402" i="3"/>
  <c r="K402" i="3"/>
  <c r="J402" i="3"/>
  <c r="I402" i="3"/>
  <c r="H402" i="3"/>
  <c r="G402" i="3"/>
  <c r="F402" i="3"/>
  <c r="E402" i="3"/>
  <c r="D402" i="3"/>
  <c r="C402" i="3"/>
  <c r="M400" i="3"/>
  <c r="L400" i="3"/>
  <c r="K400" i="3"/>
  <c r="J400" i="3"/>
  <c r="I400" i="3"/>
  <c r="H400" i="3"/>
  <c r="G400" i="3"/>
  <c r="F400" i="3"/>
  <c r="E400" i="3"/>
  <c r="D400" i="3"/>
  <c r="C400" i="3"/>
  <c r="M399" i="3"/>
  <c r="L399" i="3"/>
  <c r="K399" i="3"/>
  <c r="J399" i="3"/>
  <c r="I399" i="3"/>
  <c r="H399" i="3"/>
  <c r="G399" i="3"/>
  <c r="F399" i="3"/>
  <c r="E399" i="3"/>
  <c r="D399" i="3"/>
  <c r="C399" i="3"/>
  <c r="N384" i="3"/>
  <c r="N383" i="3"/>
  <c r="N382" i="3"/>
  <c r="N381" i="3"/>
  <c r="N380" i="3"/>
  <c r="N379" i="3"/>
  <c r="N378" i="3"/>
  <c r="N377" i="3"/>
  <c r="N376" i="3"/>
  <c r="N375" i="3"/>
  <c r="N374" i="3"/>
  <c r="N373" i="3"/>
  <c r="N372" i="3"/>
  <c r="N371" i="3"/>
  <c r="M265" i="4"/>
  <c r="L265" i="4"/>
  <c r="K265" i="4"/>
  <c r="J265" i="4"/>
  <c r="I265" i="4"/>
  <c r="H265" i="4"/>
  <c r="G265" i="4"/>
  <c r="F265" i="4"/>
  <c r="E265" i="4"/>
  <c r="D265" i="4"/>
  <c r="C265" i="4"/>
  <c r="M264" i="4"/>
  <c r="L264" i="4"/>
  <c r="K264" i="4"/>
  <c r="J264" i="4"/>
  <c r="I264" i="4"/>
  <c r="H264" i="4"/>
  <c r="G264" i="4"/>
  <c r="F264" i="4"/>
  <c r="E264" i="4"/>
  <c r="D264" i="4"/>
  <c r="C264" i="4"/>
  <c r="M263" i="4"/>
  <c r="L263" i="4"/>
  <c r="K263" i="4"/>
  <c r="J263" i="4"/>
  <c r="I263" i="4"/>
  <c r="H263" i="4"/>
  <c r="G263" i="4"/>
  <c r="F263" i="4"/>
  <c r="E263" i="4"/>
  <c r="D263" i="4"/>
  <c r="C263" i="4"/>
  <c r="M262" i="4"/>
  <c r="L262" i="4"/>
  <c r="K262" i="4"/>
  <c r="J262" i="4"/>
  <c r="I262" i="4"/>
  <c r="H262" i="4"/>
  <c r="G262" i="4"/>
  <c r="F262" i="4"/>
  <c r="E262" i="4"/>
  <c r="D262" i="4"/>
  <c r="C262" i="4"/>
  <c r="M261" i="4"/>
  <c r="L261" i="4"/>
  <c r="K261" i="4"/>
  <c r="J261" i="4"/>
  <c r="I261" i="4"/>
  <c r="H261" i="4"/>
  <c r="G261" i="4"/>
  <c r="F261" i="4"/>
  <c r="E261" i="4"/>
  <c r="D261" i="4"/>
  <c r="C261" i="4"/>
  <c r="M259" i="4"/>
  <c r="L259" i="4"/>
  <c r="K259" i="4"/>
  <c r="J259" i="4"/>
  <c r="I259" i="4"/>
  <c r="H259" i="4"/>
  <c r="G259" i="4"/>
  <c r="F259" i="4"/>
  <c r="E259" i="4"/>
  <c r="D259" i="4"/>
  <c r="C259" i="4"/>
  <c r="M258" i="4"/>
  <c r="L258" i="4"/>
  <c r="K258" i="4"/>
  <c r="J258" i="4"/>
  <c r="I258" i="4"/>
  <c r="H258" i="4"/>
  <c r="G258" i="4"/>
  <c r="F258" i="4"/>
  <c r="E258" i="4"/>
  <c r="D258" i="4"/>
  <c r="C258" i="4"/>
  <c r="N243" i="4"/>
  <c r="N242" i="4"/>
  <c r="N241" i="4"/>
  <c r="N238" i="4"/>
  <c r="N237" i="4"/>
  <c r="N236" i="4"/>
  <c r="N235" i="4"/>
  <c r="N234" i="4"/>
  <c r="N233" i="4"/>
  <c r="N232" i="4"/>
  <c r="N231" i="4"/>
  <c r="N230" i="4"/>
  <c r="N229" i="4"/>
  <c r="N228" i="4"/>
  <c r="N227" i="4"/>
  <c r="N226" i="4"/>
  <c r="N225" i="4"/>
  <c r="N224" i="4"/>
  <c r="N223" i="4"/>
  <c r="N218" i="4"/>
  <c r="N92" i="4"/>
  <c r="N93" i="4"/>
  <c r="N168" i="4"/>
  <c r="N167" i="4"/>
  <c r="N166" i="4"/>
  <c r="E295" i="6" l="1"/>
  <c r="I295" i="6"/>
  <c r="J401" i="3"/>
  <c r="C401" i="3"/>
  <c r="K401" i="3"/>
  <c r="C84" i="5"/>
  <c r="G84" i="5"/>
  <c r="N89" i="5"/>
  <c r="D84" i="5"/>
  <c r="L84" i="5"/>
  <c r="N88" i="5"/>
  <c r="B84" i="5"/>
  <c r="F84" i="5"/>
  <c r="J84" i="5"/>
  <c r="H84" i="5"/>
  <c r="N83" i="5"/>
  <c r="C22" i="9"/>
  <c r="N26" i="9"/>
  <c r="G22" i="9"/>
  <c r="K22" i="9"/>
  <c r="E22" i="9"/>
  <c r="I22" i="9"/>
  <c r="M22" i="9"/>
  <c r="F22" i="9"/>
  <c r="B22" i="9"/>
  <c r="J22" i="9"/>
  <c r="D22" i="9"/>
  <c r="H22" i="9"/>
  <c r="L22" i="9"/>
  <c r="N23" i="9"/>
  <c r="N27" i="9"/>
  <c r="N20" i="9"/>
  <c r="N24" i="9"/>
  <c r="N21" i="9"/>
  <c r="N25" i="9"/>
  <c r="C341" i="6"/>
  <c r="G341" i="6"/>
  <c r="K341" i="6"/>
  <c r="D341" i="6"/>
  <c r="N346" i="6"/>
  <c r="H341" i="6"/>
  <c r="L341" i="6"/>
  <c r="I341" i="6"/>
  <c r="E341" i="6"/>
  <c r="M341" i="6"/>
  <c r="B341" i="6"/>
  <c r="F341" i="6"/>
  <c r="J341" i="6"/>
  <c r="N340" i="6"/>
  <c r="N344" i="6"/>
  <c r="N345" i="6"/>
  <c r="N339" i="6"/>
  <c r="N343" i="6"/>
  <c r="N342" i="6"/>
  <c r="N298" i="6"/>
  <c r="N299" i="6"/>
  <c r="F295" i="6"/>
  <c r="J295" i="6"/>
  <c r="D295" i="6"/>
  <c r="H295" i="6"/>
  <c r="L295" i="6"/>
  <c r="B295" i="6"/>
  <c r="N296" i="6"/>
  <c r="N300" i="6"/>
  <c r="N293" i="6"/>
  <c r="N297" i="6"/>
  <c r="N294" i="6"/>
  <c r="N246" i="6"/>
  <c r="D241" i="6"/>
  <c r="H241" i="6"/>
  <c r="L241" i="6"/>
  <c r="C241" i="6"/>
  <c r="K241" i="6"/>
  <c r="E241" i="6"/>
  <c r="I241" i="6"/>
  <c r="M241" i="6"/>
  <c r="F241" i="6"/>
  <c r="B241" i="6"/>
  <c r="J241" i="6"/>
  <c r="G241" i="6"/>
  <c r="N239" i="6"/>
  <c r="N240" i="6"/>
  <c r="N244" i="6"/>
  <c r="N245" i="6"/>
  <c r="N243" i="6"/>
  <c r="N242" i="6"/>
  <c r="N168" i="6"/>
  <c r="C163" i="6"/>
  <c r="G163" i="6"/>
  <c r="K163" i="6"/>
  <c r="F163" i="6"/>
  <c r="D163" i="6"/>
  <c r="L163" i="6"/>
  <c r="E163" i="6"/>
  <c r="I163" i="6"/>
  <c r="M163" i="6"/>
  <c r="J163" i="6"/>
  <c r="H163" i="6"/>
  <c r="N161" i="6"/>
  <c r="N165" i="6"/>
  <c r="N162" i="6"/>
  <c r="N166" i="6"/>
  <c r="N167" i="6"/>
  <c r="N164" i="6"/>
  <c r="N24" i="5"/>
  <c r="M22" i="5"/>
  <c r="E22" i="5"/>
  <c r="I22" i="5"/>
  <c r="G22" i="5"/>
  <c r="D22" i="5"/>
  <c r="H22" i="5"/>
  <c r="L22" i="5"/>
  <c r="B22" i="5"/>
  <c r="F22" i="5"/>
  <c r="J22" i="5"/>
  <c r="N26" i="5"/>
  <c r="C22" i="5"/>
  <c r="K22" i="5"/>
  <c r="N85" i="5"/>
  <c r="N82" i="5"/>
  <c r="N86" i="5"/>
  <c r="N87" i="5"/>
  <c r="N59" i="5"/>
  <c r="C55" i="5"/>
  <c r="K55" i="5"/>
  <c r="G55" i="5"/>
  <c r="B55" i="5"/>
  <c r="F55" i="5"/>
  <c r="N57" i="5"/>
  <c r="E55" i="5"/>
  <c r="I55" i="5"/>
  <c r="M55" i="5"/>
  <c r="J55" i="5"/>
  <c r="D55" i="5"/>
  <c r="H55" i="5"/>
  <c r="L55" i="5"/>
  <c r="N56" i="5"/>
  <c r="N60" i="5"/>
  <c r="N53" i="5"/>
  <c r="N54" i="5"/>
  <c r="N58" i="5"/>
  <c r="B175" i="9"/>
  <c r="F175" i="9"/>
  <c r="J175" i="9"/>
  <c r="N23" i="5"/>
  <c r="N27" i="5"/>
  <c r="N20" i="5"/>
  <c r="N21" i="5"/>
  <c r="N25" i="5"/>
  <c r="N176" i="9"/>
  <c r="E175" i="9"/>
  <c r="I175" i="9"/>
  <c r="M175" i="9"/>
  <c r="N180" i="9"/>
  <c r="C175" i="9"/>
  <c r="G175" i="9"/>
  <c r="K175" i="9"/>
  <c r="N173" i="9"/>
  <c r="N177" i="9"/>
  <c r="N174" i="9"/>
  <c r="N178" i="9"/>
  <c r="N179" i="9"/>
  <c r="G125" i="9"/>
  <c r="N130" i="9"/>
  <c r="D125" i="9"/>
  <c r="L125" i="9"/>
  <c r="M125" i="9"/>
  <c r="N127" i="9"/>
  <c r="B125" i="9"/>
  <c r="F125" i="9"/>
  <c r="J125" i="9"/>
  <c r="E125" i="9"/>
  <c r="I125" i="9"/>
  <c r="N123" i="9"/>
  <c r="N128" i="9"/>
  <c r="N129" i="9"/>
  <c r="N124" i="9"/>
  <c r="N126" i="9"/>
  <c r="F401" i="3"/>
  <c r="H401" i="3"/>
  <c r="N406" i="3"/>
  <c r="N403" i="3"/>
  <c r="D401" i="3"/>
  <c r="L401" i="3"/>
  <c r="G401" i="3"/>
  <c r="E401" i="3"/>
  <c r="M401" i="3"/>
  <c r="I401" i="3"/>
  <c r="N400" i="3"/>
  <c r="N404" i="3"/>
  <c r="N405" i="3"/>
  <c r="N399" i="3"/>
  <c r="N402" i="3"/>
  <c r="N264" i="4"/>
  <c r="C260" i="4"/>
  <c r="G260" i="4"/>
  <c r="K260" i="4"/>
  <c r="N262" i="4"/>
  <c r="E260" i="4"/>
  <c r="M260" i="4"/>
  <c r="J260" i="4"/>
  <c r="I260" i="4"/>
  <c r="F260" i="4"/>
  <c r="D260" i="4"/>
  <c r="H260" i="4"/>
  <c r="L260" i="4"/>
  <c r="N261" i="4"/>
  <c r="N265" i="4"/>
  <c r="N258" i="4"/>
  <c r="N259" i="4"/>
  <c r="N263" i="4"/>
  <c r="C291" i="10"/>
  <c r="C290" i="10"/>
  <c r="C289" i="10"/>
  <c r="C288" i="10"/>
  <c r="C287" i="10"/>
  <c r="C286" i="10"/>
  <c r="C285" i="10"/>
  <c r="C284" i="10"/>
  <c r="C283" i="10"/>
  <c r="C282" i="10"/>
  <c r="C281" i="10"/>
  <c r="C280" i="10"/>
  <c r="C279" i="10"/>
  <c r="C278" i="10"/>
  <c r="C277" i="10"/>
  <c r="C276" i="10"/>
  <c r="C275" i="10"/>
  <c r="C274" i="10"/>
  <c r="C273" i="10"/>
  <c r="C272" i="10"/>
  <c r="C271" i="10"/>
  <c r="C270" i="10"/>
  <c r="C269" i="10"/>
  <c r="C268" i="10"/>
  <c r="C267" i="10"/>
  <c r="C266" i="10"/>
  <c r="C265" i="10"/>
  <c r="C264" i="10"/>
  <c r="C263" i="10"/>
  <c r="C262" i="10"/>
  <c r="C261" i="10"/>
  <c r="C260" i="10"/>
  <c r="C259" i="10"/>
  <c r="C258" i="10"/>
  <c r="C257" i="10"/>
  <c r="C256" i="10"/>
  <c r="C255" i="10"/>
  <c r="C254" i="10"/>
  <c r="C253" i="10"/>
  <c r="C252" i="10"/>
  <c r="C251" i="10"/>
  <c r="C250" i="10"/>
  <c r="C249" i="10"/>
  <c r="C248" i="10"/>
  <c r="C247" i="10"/>
  <c r="C246" i="10"/>
  <c r="C245" i="10"/>
  <c r="C244" i="10"/>
  <c r="C243" i="10"/>
  <c r="C242" i="10"/>
  <c r="C241" i="10"/>
  <c r="C240" i="10"/>
  <c r="C239" i="10"/>
  <c r="C238" i="10"/>
  <c r="C237" i="10"/>
  <c r="C236" i="10"/>
  <c r="C235" i="10"/>
  <c r="C234" i="10"/>
  <c r="C233" i="10"/>
  <c r="C232" i="10"/>
  <c r="C231" i="10"/>
  <c r="C230" i="10"/>
  <c r="C229" i="10"/>
  <c r="C228" i="10"/>
  <c r="C227" i="10"/>
  <c r="C226" i="10"/>
  <c r="C225" i="10"/>
  <c r="C224" i="10"/>
  <c r="C223" i="10"/>
  <c r="C222" i="10"/>
  <c r="C221" i="10"/>
  <c r="C220" i="10"/>
  <c r="C219" i="10"/>
  <c r="C218" i="10"/>
  <c r="C217" i="10"/>
  <c r="C216" i="10"/>
  <c r="C215" i="10"/>
  <c r="C214" i="10"/>
  <c r="C213" i="10"/>
  <c r="C212" i="10"/>
  <c r="C211" i="10"/>
  <c r="C210" i="10"/>
  <c r="C209" i="10"/>
  <c r="C208" i="10"/>
  <c r="C207" i="10"/>
  <c r="C206" i="10"/>
  <c r="C205" i="10"/>
  <c r="C204" i="10"/>
  <c r="C203" i="10"/>
  <c r="C202" i="10"/>
  <c r="C201" i="10"/>
  <c r="C200" i="10"/>
  <c r="C199" i="10"/>
  <c r="C198" i="10"/>
  <c r="C197" i="10"/>
  <c r="C196" i="10"/>
  <c r="C195" i="10"/>
  <c r="C194" i="10"/>
  <c r="C193" i="10"/>
  <c r="C192" i="10"/>
  <c r="C191" i="10"/>
  <c r="C190" i="10"/>
  <c r="C189" i="10"/>
  <c r="C188" i="10"/>
  <c r="C187" i="10"/>
  <c r="C186" i="10"/>
  <c r="C185" i="10"/>
  <c r="C184" i="10"/>
  <c r="C183" i="10"/>
  <c r="C182" i="10"/>
  <c r="C181" i="10"/>
  <c r="C180" i="10"/>
  <c r="C179" i="10"/>
  <c r="C178" i="10"/>
  <c r="C177" i="10"/>
  <c r="C176" i="10"/>
  <c r="C175" i="10"/>
  <c r="C174" i="10"/>
  <c r="C173" i="10"/>
  <c r="C172" i="10"/>
  <c r="C171" i="10"/>
  <c r="C170" i="10"/>
  <c r="C169" i="10"/>
  <c r="C168" i="10"/>
  <c r="C167" i="10"/>
  <c r="C166" i="10"/>
  <c r="C165" i="10"/>
  <c r="C164" i="10"/>
  <c r="C163" i="10"/>
  <c r="C162" i="10"/>
  <c r="C161" i="10"/>
  <c r="C160" i="10"/>
  <c r="C159" i="10"/>
  <c r="C158" i="10"/>
  <c r="C157" i="10"/>
  <c r="C156" i="10"/>
  <c r="C155" i="10"/>
  <c r="C154" i="10"/>
  <c r="C153" i="10"/>
  <c r="C152" i="10"/>
  <c r="C151" i="10"/>
  <c r="C150" i="10"/>
  <c r="C149" i="10"/>
  <c r="C148" i="10"/>
  <c r="C147" i="10"/>
  <c r="C146" i="10"/>
  <c r="C145" i="10"/>
  <c r="C144" i="10"/>
  <c r="C143" i="10"/>
  <c r="C142" i="10"/>
  <c r="C141" i="10"/>
  <c r="C140" i="10"/>
  <c r="C139" i="10"/>
  <c r="C138" i="10"/>
  <c r="C137" i="10"/>
  <c r="C136" i="10"/>
  <c r="C135" i="10"/>
  <c r="C134" i="10"/>
  <c r="C133" i="10"/>
  <c r="C132" i="10"/>
  <c r="C131" i="10"/>
  <c r="C130" i="10"/>
  <c r="C129" i="10"/>
  <c r="C128" i="10"/>
  <c r="C127" i="10"/>
  <c r="C126" i="10"/>
  <c r="C125" i="10"/>
  <c r="C124" i="10"/>
  <c r="C123" i="10"/>
  <c r="C122" i="10"/>
  <c r="C121" i="10"/>
  <c r="C120" i="10"/>
  <c r="C119" i="10"/>
  <c r="C118" i="10"/>
  <c r="C117" i="10"/>
  <c r="C116" i="10"/>
  <c r="C115" i="10"/>
  <c r="C114" i="10"/>
  <c r="C113" i="10"/>
  <c r="C112" i="10"/>
  <c r="C111" i="10"/>
  <c r="C110" i="10"/>
  <c r="C109" i="10"/>
  <c r="C108" i="10"/>
  <c r="C107" i="10"/>
  <c r="C106" i="10"/>
  <c r="C105" i="10"/>
  <c r="C104" i="10"/>
  <c r="C103" i="10"/>
  <c r="C102" i="10"/>
  <c r="C101" i="10"/>
  <c r="C100" i="10"/>
  <c r="C99" i="10"/>
  <c r="C98" i="10"/>
  <c r="C97" i="10"/>
  <c r="C96" i="10"/>
  <c r="C95" i="10"/>
  <c r="C94" i="10"/>
  <c r="C93" i="10"/>
  <c r="C92" i="10"/>
  <c r="C91" i="10"/>
  <c r="C90" i="10"/>
  <c r="C89" i="10"/>
  <c r="C88" i="10"/>
  <c r="C87" i="10"/>
  <c r="C86" i="10"/>
  <c r="C85" i="10"/>
  <c r="C84" i="10"/>
  <c r="C83" i="10"/>
  <c r="C82" i="10"/>
  <c r="C81" i="10"/>
  <c r="C80" i="10"/>
  <c r="C79" i="10"/>
  <c r="C78" i="10"/>
  <c r="C77" i="10"/>
  <c r="C76" i="10"/>
  <c r="C75" i="10"/>
  <c r="C74" i="10"/>
  <c r="C73" i="10"/>
  <c r="C72" i="10"/>
  <c r="C71" i="10"/>
  <c r="C70" i="10"/>
  <c r="C69" i="10"/>
  <c r="C68" i="10"/>
  <c r="C67" i="10"/>
  <c r="C66" i="10"/>
  <c r="C65" i="10"/>
  <c r="C64" i="10"/>
  <c r="C63" i="10"/>
  <c r="C62" i="10"/>
  <c r="C61" i="10"/>
  <c r="C60" i="10"/>
  <c r="C59" i="10"/>
  <c r="C58" i="10"/>
  <c r="C57" i="10"/>
  <c r="C56" i="10"/>
  <c r="C55" i="10"/>
  <c r="C54" i="10"/>
  <c r="C53" i="10"/>
  <c r="C52" i="10"/>
  <c r="C51" i="10"/>
  <c r="C50" i="10"/>
  <c r="C49" i="10"/>
  <c r="C48" i="10"/>
  <c r="C47" i="10"/>
  <c r="C46" i="10"/>
  <c r="C45" i="10"/>
  <c r="C44" i="10"/>
  <c r="C43" i="10"/>
  <c r="C42" i="10"/>
  <c r="C41" i="10"/>
  <c r="C40" i="10"/>
  <c r="C39" i="10"/>
  <c r="C38" i="10"/>
  <c r="C37" i="10"/>
  <c r="C36" i="10"/>
  <c r="C35" i="10"/>
  <c r="C34" i="10"/>
  <c r="C33" i="10"/>
  <c r="N84" i="5" l="1"/>
  <c r="N22" i="9"/>
  <c r="N175" i="9"/>
  <c r="N341" i="6"/>
  <c r="N295" i="6"/>
  <c r="N241" i="6"/>
  <c r="N163" i="6"/>
  <c r="N22" i="5"/>
  <c r="N55" i="5"/>
  <c r="N125" i="9"/>
  <c r="N401" i="3"/>
  <c r="N260" i="4"/>
  <c r="M532" i="3"/>
  <c r="L532" i="3"/>
  <c r="K532" i="3"/>
  <c r="J532" i="3"/>
  <c r="I532" i="3"/>
  <c r="H532" i="3"/>
  <c r="G532" i="3"/>
  <c r="F532" i="3"/>
  <c r="E532" i="3"/>
  <c r="D532" i="3"/>
  <c r="C532" i="3"/>
  <c r="B532" i="3"/>
  <c r="M531" i="3"/>
  <c r="L531" i="3"/>
  <c r="K531" i="3"/>
  <c r="J531" i="3"/>
  <c r="I531" i="3"/>
  <c r="H531" i="3"/>
  <c r="G531" i="3"/>
  <c r="F531" i="3"/>
  <c r="E531" i="3"/>
  <c r="D531" i="3"/>
  <c r="C531" i="3"/>
  <c r="B531" i="3"/>
  <c r="M530" i="3"/>
  <c r="L530" i="3"/>
  <c r="K530" i="3"/>
  <c r="J530" i="3"/>
  <c r="I530" i="3"/>
  <c r="H530" i="3"/>
  <c r="G530" i="3"/>
  <c r="F530" i="3"/>
  <c r="E530" i="3"/>
  <c r="D530" i="3"/>
  <c r="C530" i="3"/>
  <c r="B530" i="3"/>
  <c r="M529" i="3"/>
  <c r="L529" i="3"/>
  <c r="K529" i="3"/>
  <c r="J529" i="3"/>
  <c r="I529" i="3"/>
  <c r="H529" i="3"/>
  <c r="G529" i="3"/>
  <c r="F529" i="3"/>
  <c r="E529" i="3"/>
  <c r="D529" i="3"/>
  <c r="C529" i="3"/>
  <c r="B529" i="3"/>
  <c r="M528" i="3"/>
  <c r="L528" i="3"/>
  <c r="K528" i="3"/>
  <c r="J528" i="3"/>
  <c r="I528" i="3"/>
  <c r="H528" i="3"/>
  <c r="G528" i="3"/>
  <c r="F528" i="3"/>
  <c r="E528" i="3"/>
  <c r="D528" i="3"/>
  <c r="C528" i="3"/>
  <c r="B528" i="3"/>
  <c r="M526" i="3"/>
  <c r="L526" i="3"/>
  <c r="K526" i="3"/>
  <c r="J526" i="3"/>
  <c r="I526" i="3"/>
  <c r="H526" i="3"/>
  <c r="G526" i="3"/>
  <c r="F526" i="3"/>
  <c r="E526" i="3"/>
  <c r="D526" i="3"/>
  <c r="C526" i="3"/>
  <c r="M525" i="3"/>
  <c r="L525" i="3"/>
  <c r="K525" i="3"/>
  <c r="J525" i="3"/>
  <c r="I525" i="3"/>
  <c r="H525" i="3"/>
  <c r="G525" i="3"/>
  <c r="F525" i="3"/>
  <c r="E525" i="3"/>
  <c r="D525" i="3"/>
  <c r="C525" i="3"/>
  <c r="N510" i="3"/>
  <c r="N509" i="3"/>
  <c r="N508" i="3"/>
  <c r="N507" i="3"/>
  <c r="N506" i="3"/>
  <c r="N505" i="3"/>
  <c r="N504" i="3"/>
  <c r="N503" i="3"/>
  <c r="N502" i="3"/>
  <c r="N501" i="3"/>
  <c r="N500" i="3"/>
  <c r="N499" i="3"/>
  <c r="N498" i="3"/>
  <c r="N497" i="3"/>
  <c r="M490" i="3"/>
  <c r="L490" i="3"/>
  <c r="K490" i="3"/>
  <c r="J490" i="3"/>
  <c r="I490" i="3"/>
  <c r="H490" i="3"/>
  <c r="G490" i="3"/>
  <c r="F490" i="3"/>
  <c r="E490" i="3"/>
  <c r="D490" i="3"/>
  <c r="C490" i="3"/>
  <c r="B490" i="3"/>
  <c r="M489" i="3"/>
  <c r="L489" i="3"/>
  <c r="K489" i="3"/>
  <c r="J489" i="3"/>
  <c r="I489" i="3"/>
  <c r="H489" i="3"/>
  <c r="G489" i="3"/>
  <c r="F489" i="3"/>
  <c r="E489" i="3"/>
  <c r="D489" i="3"/>
  <c r="C489" i="3"/>
  <c r="B489" i="3"/>
  <c r="M488" i="3"/>
  <c r="L488" i="3"/>
  <c r="K488" i="3"/>
  <c r="J488" i="3"/>
  <c r="I488" i="3"/>
  <c r="H488" i="3"/>
  <c r="G488" i="3"/>
  <c r="F488" i="3"/>
  <c r="E488" i="3"/>
  <c r="D488" i="3"/>
  <c r="C488" i="3"/>
  <c r="B488" i="3"/>
  <c r="M487" i="3"/>
  <c r="L487" i="3"/>
  <c r="K487" i="3"/>
  <c r="J487" i="3"/>
  <c r="I487" i="3"/>
  <c r="H487" i="3"/>
  <c r="G487" i="3"/>
  <c r="F487" i="3"/>
  <c r="E487" i="3"/>
  <c r="D487" i="3"/>
  <c r="C487" i="3"/>
  <c r="B487" i="3"/>
  <c r="M486" i="3"/>
  <c r="L486" i="3"/>
  <c r="K486" i="3"/>
  <c r="J486" i="3"/>
  <c r="I486" i="3"/>
  <c r="H486" i="3"/>
  <c r="G486" i="3"/>
  <c r="F486" i="3"/>
  <c r="E486" i="3"/>
  <c r="D486" i="3"/>
  <c r="C486" i="3"/>
  <c r="B486" i="3"/>
  <c r="M484" i="3"/>
  <c r="L484" i="3"/>
  <c r="K484" i="3"/>
  <c r="J484" i="3"/>
  <c r="I484" i="3"/>
  <c r="H484" i="3"/>
  <c r="G484" i="3"/>
  <c r="F484" i="3"/>
  <c r="E484" i="3"/>
  <c r="D484" i="3"/>
  <c r="C484" i="3"/>
  <c r="B484" i="3"/>
  <c r="M483" i="3"/>
  <c r="L483" i="3"/>
  <c r="K483" i="3"/>
  <c r="J483" i="3"/>
  <c r="I483" i="3"/>
  <c r="H483" i="3"/>
  <c r="G483" i="3"/>
  <c r="F483" i="3"/>
  <c r="E483" i="3"/>
  <c r="D483" i="3"/>
  <c r="C483" i="3"/>
  <c r="B483" i="3"/>
  <c r="N468" i="3"/>
  <c r="N467" i="3"/>
  <c r="N466" i="3"/>
  <c r="N465" i="3"/>
  <c r="N464" i="3"/>
  <c r="N463" i="3"/>
  <c r="N462" i="3"/>
  <c r="N461" i="3"/>
  <c r="N460" i="3"/>
  <c r="N459" i="3"/>
  <c r="N458" i="3"/>
  <c r="N457" i="3"/>
  <c r="N456" i="3"/>
  <c r="M448" i="3"/>
  <c r="L448" i="3"/>
  <c r="K448" i="3"/>
  <c r="J448" i="3"/>
  <c r="I448" i="3"/>
  <c r="H448" i="3"/>
  <c r="G448" i="3"/>
  <c r="F448" i="3"/>
  <c r="E448" i="3"/>
  <c r="D448" i="3"/>
  <c r="C448" i="3"/>
  <c r="B448" i="3"/>
  <c r="M447" i="3"/>
  <c r="L447" i="3"/>
  <c r="K447" i="3"/>
  <c r="J447" i="3"/>
  <c r="I447" i="3"/>
  <c r="H447" i="3"/>
  <c r="G447" i="3"/>
  <c r="F447" i="3"/>
  <c r="E447" i="3"/>
  <c r="D447" i="3"/>
  <c r="C447" i="3"/>
  <c r="B447" i="3"/>
  <c r="M446" i="3"/>
  <c r="L446" i="3"/>
  <c r="K446" i="3"/>
  <c r="J446" i="3"/>
  <c r="I446" i="3"/>
  <c r="H446" i="3"/>
  <c r="G446" i="3"/>
  <c r="F446" i="3"/>
  <c r="E446" i="3"/>
  <c r="D446" i="3"/>
  <c r="C446" i="3"/>
  <c r="B446" i="3"/>
  <c r="M445" i="3"/>
  <c r="L445" i="3"/>
  <c r="K445" i="3"/>
  <c r="J445" i="3"/>
  <c r="I445" i="3"/>
  <c r="H445" i="3"/>
  <c r="G445" i="3"/>
  <c r="F445" i="3"/>
  <c r="E445" i="3"/>
  <c r="D445" i="3"/>
  <c r="C445" i="3"/>
  <c r="B445" i="3"/>
  <c r="M444" i="3"/>
  <c r="L444" i="3"/>
  <c r="K444" i="3"/>
  <c r="J444" i="3"/>
  <c r="I444" i="3"/>
  <c r="H444" i="3"/>
  <c r="G444" i="3"/>
  <c r="F444" i="3"/>
  <c r="E444" i="3"/>
  <c r="D444" i="3"/>
  <c r="C444" i="3"/>
  <c r="B444" i="3"/>
  <c r="M442" i="3"/>
  <c r="L442" i="3"/>
  <c r="K442" i="3"/>
  <c r="J442" i="3"/>
  <c r="I442" i="3"/>
  <c r="H442" i="3"/>
  <c r="G442" i="3"/>
  <c r="F442" i="3"/>
  <c r="E442" i="3"/>
  <c r="D442" i="3"/>
  <c r="C442" i="3"/>
  <c r="B442" i="3"/>
  <c r="M441" i="3"/>
  <c r="L441" i="3"/>
  <c r="K441" i="3"/>
  <c r="J441" i="3"/>
  <c r="I441" i="3"/>
  <c r="H441" i="3"/>
  <c r="G441" i="3"/>
  <c r="F441" i="3"/>
  <c r="E441" i="3"/>
  <c r="D441" i="3"/>
  <c r="C441" i="3"/>
  <c r="B441" i="3"/>
  <c r="N426" i="3"/>
  <c r="N425" i="3"/>
  <c r="N424" i="3"/>
  <c r="N423" i="3"/>
  <c r="N422" i="3"/>
  <c r="N421" i="3"/>
  <c r="N420" i="3"/>
  <c r="N419" i="3"/>
  <c r="N418" i="3"/>
  <c r="N417" i="3"/>
  <c r="N416" i="3"/>
  <c r="N415" i="3"/>
  <c r="N414" i="3"/>
  <c r="N413" i="3"/>
  <c r="N138" i="9"/>
  <c r="M155" i="9"/>
  <c r="L155" i="9"/>
  <c r="K155" i="9"/>
  <c r="J155" i="9"/>
  <c r="I155" i="9"/>
  <c r="H155" i="9"/>
  <c r="G155" i="9"/>
  <c r="F155" i="9"/>
  <c r="E155" i="9"/>
  <c r="D155" i="9"/>
  <c r="C155" i="9"/>
  <c r="B155" i="9"/>
  <c r="M154" i="9"/>
  <c r="L154" i="9"/>
  <c r="K154" i="9"/>
  <c r="J154" i="9"/>
  <c r="I154" i="9"/>
  <c r="H154" i="9"/>
  <c r="G154" i="9"/>
  <c r="F154" i="9"/>
  <c r="E154" i="9"/>
  <c r="D154" i="9"/>
  <c r="C154" i="9"/>
  <c r="B154" i="9"/>
  <c r="M153" i="9"/>
  <c r="L153" i="9"/>
  <c r="K153" i="9"/>
  <c r="J153" i="9"/>
  <c r="I153" i="9"/>
  <c r="H153" i="9"/>
  <c r="G153" i="9"/>
  <c r="F153" i="9"/>
  <c r="E153" i="9"/>
  <c r="D153" i="9"/>
  <c r="C153" i="9"/>
  <c r="B153" i="9"/>
  <c r="M152" i="9"/>
  <c r="L152" i="9"/>
  <c r="K152" i="9"/>
  <c r="J152" i="9"/>
  <c r="I152" i="9"/>
  <c r="H152" i="9"/>
  <c r="G152" i="9"/>
  <c r="F152" i="9"/>
  <c r="E152" i="9"/>
  <c r="D152" i="9"/>
  <c r="C152" i="9"/>
  <c r="B152" i="9"/>
  <c r="M151" i="9"/>
  <c r="L151" i="9"/>
  <c r="K151" i="9"/>
  <c r="J151" i="9"/>
  <c r="I151" i="9"/>
  <c r="H151" i="9"/>
  <c r="G151" i="9"/>
  <c r="F151" i="9"/>
  <c r="E151" i="9"/>
  <c r="D151" i="9"/>
  <c r="C151" i="9"/>
  <c r="B151" i="9"/>
  <c r="M149" i="9"/>
  <c r="L149" i="9"/>
  <c r="K149" i="9"/>
  <c r="J149" i="9"/>
  <c r="I149" i="9"/>
  <c r="H149" i="9"/>
  <c r="G149" i="9"/>
  <c r="F149" i="9"/>
  <c r="E149" i="9"/>
  <c r="D149" i="9"/>
  <c r="C149" i="9"/>
  <c r="B149" i="9"/>
  <c r="M148" i="9"/>
  <c r="L148" i="9"/>
  <c r="K148" i="9"/>
  <c r="J148" i="9"/>
  <c r="I148" i="9"/>
  <c r="H148" i="9"/>
  <c r="G148" i="9"/>
  <c r="F148" i="9"/>
  <c r="E148" i="9"/>
  <c r="D148" i="9"/>
  <c r="C148" i="9"/>
  <c r="B148" i="9"/>
  <c r="N137" i="9"/>
  <c r="N136" i="9"/>
  <c r="M101" i="9"/>
  <c r="L101" i="9"/>
  <c r="K101" i="9"/>
  <c r="J101" i="9"/>
  <c r="I101" i="9"/>
  <c r="H101" i="9"/>
  <c r="G101" i="9"/>
  <c r="F101" i="9"/>
  <c r="E101" i="9"/>
  <c r="D101" i="9"/>
  <c r="C101" i="9"/>
  <c r="B101" i="9"/>
  <c r="M100" i="9"/>
  <c r="L100" i="9"/>
  <c r="K100" i="9"/>
  <c r="J100" i="9"/>
  <c r="I100" i="9"/>
  <c r="H100" i="9"/>
  <c r="G100" i="9"/>
  <c r="F100" i="9"/>
  <c r="E100" i="9"/>
  <c r="D100" i="9"/>
  <c r="C100" i="9"/>
  <c r="B100" i="9"/>
  <c r="M99" i="9"/>
  <c r="L99" i="9"/>
  <c r="K99" i="9"/>
  <c r="J99" i="9"/>
  <c r="I99" i="9"/>
  <c r="H99" i="9"/>
  <c r="G99" i="9"/>
  <c r="F99" i="9"/>
  <c r="E99" i="9"/>
  <c r="D99" i="9"/>
  <c r="C99" i="9"/>
  <c r="B99" i="9"/>
  <c r="M98" i="9"/>
  <c r="L98" i="9"/>
  <c r="K98" i="9"/>
  <c r="J98" i="9"/>
  <c r="I98" i="9"/>
  <c r="H98" i="9"/>
  <c r="G98" i="9"/>
  <c r="F98" i="9"/>
  <c r="E98" i="9"/>
  <c r="D98" i="9"/>
  <c r="C98" i="9"/>
  <c r="B98" i="9"/>
  <c r="M97" i="9"/>
  <c r="L97" i="9"/>
  <c r="K97" i="9"/>
  <c r="J97" i="9"/>
  <c r="I97" i="9"/>
  <c r="H97" i="9"/>
  <c r="G97" i="9"/>
  <c r="F97" i="9"/>
  <c r="E97" i="9"/>
  <c r="D97" i="9"/>
  <c r="C97" i="9"/>
  <c r="B97" i="9"/>
  <c r="M95" i="9"/>
  <c r="L95" i="9"/>
  <c r="K95" i="9"/>
  <c r="J95" i="9"/>
  <c r="I95" i="9"/>
  <c r="H95" i="9"/>
  <c r="G95" i="9"/>
  <c r="F95" i="9"/>
  <c r="E95" i="9"/>
  <c r="D95" i="9"/>
  <c r="C95" i="9"/>
  <c r="B95" i="9"/>
  <c r="M94" i="9"/>
  <c r="L94" i="9"/>
  <c r="K94" i="9"/>
  <c r="J94" i="9"/>
  <c r="I94" i="9"/>
  <c r="H94" i="9"/>
  <c r="G94" i="9"/>
  <c r="F94" i="9"/>
  <c r="E94" i="9"/>
  <c r="D94" i="9"/>
  <c r="C94" i="9"/>
  <c r="B94" i="9"/>
  <c r="N92" i="9"/>
  <c r="N91" i="9"/>
  <c r="M85" i="9"/>
  <c r="L85" i="9"/>
  <c r="K85" i="9"/>
  <c r="J85" i="9"/>
  <c r="I85" i="9"/>
  <c r="H85" i="9"/>
  <c r="G85" i="9"/>
  <c r="F85" i="9"/>
  <c r="E85" i="9"/>
  <c r="D85" i="9"/>
  <c r="C85" i="9"/>
  <c r="B85" i="9"/>
  <c r="M84" i="9"/>
  <c r="L84" i="9"/>
  <c r="K84" i="9"/>
  <c r="J84" i="9"/>
  <c r="I84" i="9"/>
  <c r="H84" i="9"/>
  <c r="G84" i="9"/>
  <c r="F84" i="9"/>
  <c r="E84" i="9"/>
  <c r="D84" i="9"/>
  <c r="C84" i="9"/>
  <c r="B84" i="9"/>
  <c r="M83" i="9"/>
  <c r="L83" i="9"/>
  <c r="K83" i="9"/>
  <c r="J83" i="9"/>
  <c r="I83" i="9"/>
  <c r="H83" i="9"/>
  <c r="G83" i="9"/>
  <c r="F83" i="9"/>
  <c r="E83" i="9"/>
  <c r="D83" i="9"/>
  <c r="C83" i="9"/>
  <c r="B83" i="9"/>
  <c r="M82" i="9"/>
  <c r="L82" i="9"/>
  <c r="K82" i="9"/>
  <c r="J82" i="9"/>
  <c r="I82" i="9"/>
  <c r="H82" i="9"/>
  <c r="G82" i="9"/>
  <c r="F82" i="9"/>
  <c r="E82" i="9"/>
  <c r="D82" i="9"/>
  <c r="C82" i="9"/>
  <c r="B82" i="9"/>
  <c r="M81" i="9"/>
  <c r="L81" i="9"/>
  <c r="K81" i="9"/>
  <c r="J81" i="9"/>
  <c r="I81" i="9"/>
  <c r="H81" i="9"/>
  <c r="G81" i="9"/>
  <c r="F81" i="9"/>
  <c r="E81" i="9"/>
  <c r="D81" i="9"/>
  <c r="C81" i="9"/>
  <c r="B81" i="9"/>
  <c r="M79" i="9"/>
  <c r="L79" i="9"/>
  <c r="K79" i="9"/>
  <c r="J79" i="9"/>
  <c r="I79" i="9"/>
  <c r="H79" i="9"/>
  <c r="G79" i="9"/>
  <c r="F79" i="9"/>
  <c r="E79" i="9"/>
  <c r="D79" i="9"/>
  <c r="C79" i="9"/>
  <c r="B79" i="9"/>
  <c r="M78" i="9"/>
  <c r="L78" i="9"/>
  <c r="K78" i="9"/>
  <c r="J78" i="9"/>
  <c r="I78" i="9"/>
  <c r="H78" i="9"/>
  <c r="G78" i="9"/>
  <c r="F78" i="9"/>
  <c r="E78" i="9"/>
  <c r="D78" i="9"/>
  <c r="C78" i="9"/>
  <c r="B78" i="9"/>
  <c r="N68" i="9"/>
  <c r="N67" i="9"/>
  <c r="N66" i="9"/>
  <c r="N34" i="9"/>
  <c r="N33" i="9"/>
  <c r="M60" i="9"/>
  <c r="L60" i="9"/>
  <c r="K60" i="9"/>
  <c r="J60" i="9"/>
  <c r="I60" i="9"/>
  <c r="H60" i="9"/>
  <c r="G60" i="9"/>
  <c r="F60" i="9"/>
  <c r="E60" i="9"/>
  <c r="D60" i="9"/>
  <c r="C60" i="9"/>
  <c r="B60" i="9"/>
  <c r="M59" i="9"/>
  <c r="L59" i="9"/>
  <c r="K59" i="9"/>
  <c r="J59" i="9"/>
  <c r="I59" i="9"/>
  <c r="H59" i="9"/>
  <c r="G59" i="9"/>
  <c r="F59" i="9"/>
  <c r="E59" i="9"/>
  <c r="D59" i="9"/>
  <c r="C59" i="9"/>
  <c r="B59" i="9"/>
  <c r="M58" i="9"/>
  <c r="L58" i="9"/>
  <c r="K58" i="9"/>
  <c r="J58" i="9"/>
  <c r="I58" i="9"/>
  <c r="H58" i="9"/>
  <c r="G58" i="9"/>
  <c r="F58" i="9"/>
  <c r="E58" i="9"/>
  <c r="D58" i="9"/>
  <c r="C58" i="9"/>
  <c r="B58" i="9"/>
  <c r="M57" i="9"/>
  <c r="L57" i="9"/>
  <c r="K57" i="9"/>
  <c r="J57" i="9"/>
  <c r="I57" i="9"/>
  <c r="H57" i="9"/>
  <c r="G57" i="9"/>
  <c r="F57" i="9"/>
  <c r="E57" i="9"/>
  <c r="D57" i="9"/>
  <c r="C57" i="9"/>
  <c r="B57" i="9"/>
  <c r="M56" i="9"/>
  <c r="L56" i="9"/>
  <c r="K56" i="9"/>
  <c r="J56" i="9"/>
  <c r="I56" i="9"/>
  <c r="H56" i="9"/>
  <c r="G56" i="9"/>
  <c r="F56" i="9"/>
  <c r="E56" i="9"/>
  <c r="D56" i="9"/>
  <c r="C56" i="9"/>
  <c r="B56" i="9"/>
  <c r="M54" i="9"/>
  <c r="L54" i="9"/>
  <c r="K54" i="9"/>
  <c r="J54" i="9"/>
  <c r="I54" i="9"/>
  <c r="H54" i="9"/>
  <c r="G54" i="9"/>
  <c r="F54" i="9"/>
  <c r="E54" i="9"/>
  <c r="D54" i="9"/>
  <c r="C54" i="9"/>
  <c r="B54" i="9"/>
  <c r="M53" i="9"/>
  <c r="L53" i="9"/>
  <c r="K53" i="9"/>
  <c r="J53" i="9"/>
  <c r="I53" i="9"/>
  <c r="H53" i="9"/>
  <c r="G53" i="9"/>
  <c r="F53" i="9"/>
  <c r="E53" i="9"/>
  <c r="D53" i="9"/>
  <c r="C53" i="9"/>
  <c r="B53" i="9"/>
  <c r="N44" i="9"/>
  <c r="N43" i="9"/>
  <c r="N42" i="9"/>
  <c r="N41" i="9"/>
  <c r="N40" i="9"/>
  <c r="N39" i="9"/>
  <c r="N38" i="9"/>
  <c r="N37" i="9"/>
  <c r="N36" i="9"/>
  <c r="N180" i="4"/>
  <c r="N179" i="4"/>
  <c r="N178" i="4"/>
  <c r="N177" i="4"/>
  <c r="N176" i="4"/>
  <c r="N175" i="4"/>
  <c r="N174" i="4"/>
  <c r="N173" i="4"/>
  <c r="N172" i="4"/>
  <c r="N171" i="4"/>
  <c r="N170" i="4"/>
  <c r="N169" i="4"/>
  <c r="M212" i="4"/>
  <c r="L212" i="4"/>
  <c r="K212" i="4"/>
  <c r="J212" i="4"/>
  <c r="I212" i="4"/>
  <c r="H212" i="4"/>
  <c r="G212" i="4"/>
  <c r="F212" i="4"/>
  <c r="E212" i="4"/>
  <c r="D212" i="4"/>
  <c r="C212" i="4"/>
  <c r="B212" i="4"/>
  <c r="M211" i="4"/>
  <c r="L211" i="4"/>
  <c r="K211" i="4"/>
  <c r="J211" i="4"/>
  <c r="I211" i="4"/>
  <c r="H211" i="4"/>
  <c r="G211" i="4"/>
  <c r="F211" i="4"/>
  <c r="E211" i="4"/>
  <c r="D211" i="4"/>
  <c r="C211" i="4"/>
  <c r="B211" i="4"/>
  <c r="M210" i="4"/>
  <c r="L210" i="4"/>
  <c r="K210" i="4"/>
  <c r="J210" i="4"/>
  <c r="I210" i="4"/>
  <c r="H210" i="4"/>
  <c r="G210" i="4"/>
  <c r="F210" i="4"/>
  <c r="E210" i="4"/>
  <c r="D210" i="4"/>
  <c r="C210" i="4"/>
  <c r="B210" i="4"/>
  <c r="M209" i="4"/>
  <c r="L209" i="4"/>
  <c r="K209" i="4"/>
  <c r="J209" i="4"/>
  <c r="I209" i="4"/>
  <c r="H209" i="4"/>
  <c r="G209" i="4"/>
  <c r="F209" i="4"/>
  <c r="E209" i="4"/>
  <c r="D209" i="4"/>
  <c r="C209" i="4"/>
  <c r="B209" i="4"/>
  <c r="M208" i="4"/>
  <c r="L208" i="4"/>
  <c r="K208" i="4"/>
  <c r="J208" i="4"/>
  <c r="I208" i="4"/>
  <c r="H208" i="4"/>
  <c r="G208" i="4"/>
  <c r="F208" i="4"/>
  <c r="E208" i="4"/>
  <c r="D208" i="4"/>
  <c r="C208" i="4"/>
  <c r="B208" i="4"/>
  <c r="M206" i="4"/>
  <c r="L206" i="4"/>
  <c r="K206" i="4"/>
  <c r="J206" i="4"/>
  <c r="I206" i="4"/>
  <c r="H206" i="4"/>
  <c r="G206" i="4"/>
  <c r="F206" i="4"/>
  <c r="E206" i="4"/>
  <c r="D206" i="4"/>
  <c r="C206" i="4"/>
  <c r="B206" i="4"/>
  <c r="M205" i="4"/>
  <c r="L205" i="4"/>
  <c r="K205" i="4"/>
  <c r="J205" i="4"/>
  <c r="I205" i="4"/>
  <c r="H205" i="4"/>
  <c r="G205" i="4"/>
  <c r="F205" i="4"/>
  <c r="E205" i="4"/>
  <c r="D205" i="4"/>
  <c r="C205" i="4"/>
  <c r="N190" i="4"/>
  <c r="N189" i="4"/>
  <c r="N188" i="4"/>
  <c r="N187" i="4"/>
  <c r="N186" i="4"/>
  <c r="N185" i="4"/>
  <c r="N184" i="4"/>
  <c r="N183" i="4"/>
  <c r="N182" i="4"/>
  <c r="N181" i="4"/>
  <c r="M123" i="6"/>
  <c r="L123" i="6"/>
  <c r="K123" i="6"/>
  <c r="J123" i="6"/>
  <c r="I123" i="6"/>
  <c r="H123" i="6"/>
  <c r="G123" i="6"/>
  <c r="F123" i="6"/>
  <c r="E123" i="6"/>
  <c r="D123" i="6"/>
  <c r="C123" i="6"/>
  <c r="B123" i="6"/>
  <c r="M122" i="6"/>
  <c r="L122" i="6"/>
  <c r="K122" i="6"/>
  <c r="J122" i="6"/>
  <c r="I122" i="6"/>
  <c r="H122" i="6"/>
  <c r="G122" i="6"/>
  <c r="F122" i="6"/>
  <c r="E122" i="6"/>
  <c r="D122" i="6"/>
  <c r="C122" i="6"/>
  <c r="B122" i="6"/>
  <c r="M121" i="6"/>
  <c r="L121" i="6"/>
  <c r="K121" i="6"/>
  <c r="J121" i="6"/>
  <c r="I121" i="6"/>
  <c r="H121" i="6"/>
  <c r="G121" i="6"/>
  <c r="F121" i="6"/>
  <c r="E121" i="6"/>
  <c r="D121" i="6"/>
  <c r="C121" i="6"/>
  <c r="B121" i="6"/>
  <c r="M120" i="6"/>
  <c r="L120" i="6"/>
  <c r="K120" i="6"/>
  <c r="J120" i="6"/>
  <c r="I120" i="6"/>
  <c r="H120" i="6"/>
  <c r="G120" i="6"/>
  <c r="F120" i="6"/>
  <c r="E120" i="6"/>
  <c r="D120" i="6"/>
  <c r="C120" i="6"/>
  <c r="B120" i="6"/>
  <c r="M119" i="6"/>
  <c r="L119" i="6"/>
  <c r="K119" i="6"/>
  <c r="J119" i="6"/>
  <c r="I119" i="6"/>
  <c r="H119" i="6"/>
  <c r="G119" i="6"/>
  <c r="F119" i="6"/>
  <c r="E119" i="6"/>
  <c r="D119" i="6"/>
  <c r="C119" i="6"/>
  <c r="B119" i="6"/>
  <c r="M117" i="6"/>
  <c r="L117" i="6"/>
  <c r="K117" i="6"/>
  <c r="J117" i="6"/>
  <c r="I117" i="6"/>
  <c r="H117" i="6"/>
  <c r="G117" i="6"/>
  <c r="F117" i="6"/>
  <c r="E117" i="6"/>
  <c r="D117" i="6"/>
  <c r="C117" i="6"/>
  <c r="B117" i="6"/>
  <c r="M116" i="6"/>
  <c r="L116" i="6"/>
  <c r="K116" i="6"/>
  <c r="K118" i="6" s="1"/>
  <c r="J116" i="6"/>
  <c r="I116" i="6"/>
  <c r="H116" i="6"/>
  <c r="G116" i="6"/>
  <c r="G118" i="6" s="1"/>
  <c r="F116" i="6"/>
  <c r="E116" i="6"/>
  <c r="D116" i="6"/>
  <c r="C116" i="6"/>
  <c r="C118" i="6" s="1"/>
  <c r="B116" i="6"/>
  <c r="N108" i="6"/>
  <c r="N107" i="6"/>
  <c r="N106" i="6"/>
  <c r="N105" i="6"/>
  <c r="N104" i="6"/>
  <c r="N103" i="6"/>
  <c r="N102" i="6"/>
  <c r="N101" i="6"/>
  <c r="N100" i="6"/>
  <c r="N101" i="9" l="1"/>
  <c r="N152" i="9"/>
  <c r="D443" i="3"/>
  <c r="H443" i="3"/>
  <c r="L443" i="3"/>
  <c r="N446" i="3"/>
  <c r="N531" i="3"/>
  <c r="N526" i="3"/>
  <c r="E527" i="3"/>
  <c r="I527" i="3"/>
  <c r="M527" i="3"/>
  <c r="F527" i="3"/>
  <c r="J527" i="3"/>
  <c r="C527" i="3"/>
  <c r="G527" i="3"/>
  <c r="K527" i="3"/>
  <c r="D527" i="3"/>
  <c r="H527" i="3"/>
  <c r="L527" i="3"/>
  <c r="N528" i="3"/>
  <c r="N532" i="3"/>
  <c r="N525" i="3"/>
  <c r="N529" i="3"/>
  <c r="N530" i="3"/>
  <c r="N490" i="3"/>
  <c r="B485" i="3"/>
  <c r="F485" i="3"/>
  <c r="J485" i="3"/>
  <c r="E485" i="3"/>
  <c r="I485" i="3"/>
  <c r="M485" i="3"/>
  <c r="C485" i="3"/>
  <c r="G485" i="3"/>
  <c r="K485" i="3"/>
  <c r="D485" i="3"/>
  <c r="H485" i="3"/>
  <c r="L485" i="3"/>
  <c r="N483" i="3"/>
  <c r="N487" i="3"/>
  <c r="N489" i="3"/>
  <c r="N484" i="3"/>
  <c r="N488" i="3"/>
  <c r="N486" i="3"/>
  <c r="F443" i="3"/>
  <c r="G443" i="3"/>
  <c r="E443" i="3"/>
  <c r="I443" i="3"/>
  <c r="M443" i="3"/>
  <c r="B443" i="3"/>
  <c r="J443" i="3"/>
  <c r="C443" i="3"/>
  <c r="K443" i="3"/>
  <c r="N448" i="3"/>
  <c r="N441" i="3"/>
  <c r="N445" i="3"/>
  <c r="N442" i="3"/>
  <c r="N447" i="3"/>
  <c r="N444" i="3"/>
  <c r="E150" i="9"/>
  <c r="I150" i="9"/>
  <c r="M150" i="9"/>
  <c r="C150" i="9"/>
  <c r="G150" i="9"/>
  <c r="K150" i="9"/>
  <c r="D150" i="9"/>
  <c r="H150" i="9"/>
  <c r="L150" i="9"/>
  <c r="B150" i="9"/>
  <c r="F150" i="9"/>
  <c r="J150" i="9"/>
  <c r="N149" i="9"/>
  <c r="N153" i="9"/>
  <c r="N154" i="9"/>
  <c r="N151" i="9"/>
  <c r="N155" i="9"/>
  <c r="N148" i="9"/>
  <c r="D96" i="9"/>
  <c r="H96" i="9"/>
  <c r="L96" i="9"/>
  <c r="E96" i="9"/>
  <c r="N95" i="9"/>
  <c r="B96" i="9"/>
  <c r="F96" i="9"/>
  <c r="J96" i="9"/>
  <c r="I96" i="9"/>
  <c r="C96" i="9"/>
  <c r="G96" i="9"/>
  <c r="K96" i="9"/>
  <c r="M96" i="9"/>
  <c r="N94" i="9"/>
  <c r="N98" i="9"/>
  <c r="N99" i="9"/>
  <c r="N100" i="9"/>
  <c r="N97" i="9"/>
  <c r="N82" i="9"/>
  <c r="E80" i="9"/>
  <c r="I80" i="9"/>
  <c r="M80" i="9"/>
  <c r="B80" i="9"/>
  <c r="F80" i="9"/>
  <c r="J80" i="9"/>
  <c r="C80" i="9"/>
  <c r="G80" i="9"/>
  <c r="K80" i="9"/>
  <c r="D80" i="9"/>
  <c r="H80" i="9"/>
  <c r="L80" i="9"/>
  <c r="N79" i="9"/>
  <c r="N83" i="9"/>
  <c r="N84" i="9"/>
  <c r="N81" i="9"/>
  <c r="N85" i="9"/>
  <c r="N78" i="9"/>
  <c r="J55" i="9"/>
  <c r="F55" i="9"/>
  <c r="B55" i="9"/>
  <c r="G55" i="9"/>
  <c r="E55" i="9"/>
  <c r="I55" i="9"/>
  <c r="M55" i="9"/>
  <c r="C55" i="9"/>
  <c r="K55" i="9"/>
  <c r="N58" i="9"/>
  <c r="D55" i="9"/>
  <c r="H55" i="9"/>
  <c r="L55" i="9"/>
  <c r="N59" i="9"/>
  <c r="N56" i="9"/>
  <c r="N60" i="9"/>
  <c r="N53" i="9"/>
  <c r="N57" i="9"/>
  <c r="N54" i="9"/>
  <c r="N212" i="4"/>
  <c r="D207" i="4"/>
  <c r="B207" i="4"/>
  <c r="F207" i="4"/>
  <c r="J207" i="4"/>
  <c r="H207" i="4"/>
  <c r="C207" i="4"/>
  <c r="G207" i="4"/>
  <c r="K207" i="4"/>
  <c r="L207" i="4"/>
  <c r="E207" i="4"/>
  <c r="I207" i="4"/>
  <c r="M207" i="4"/>
  <c r="N205" i="4"/>
  <c r="N209" i="4"/>
  <c r="N206" i="4"/>
  <c r="N210" i="4"/>
  <c r="N211" i="4"/>
  <c r="N208" i="4"/>
  <c r="N122" i="6"/>
  <c r="E118" i="6"/>
  <c r="M118" i="6"/>
  <c r="I118" i="6"/>
  <c r="F118" i="6"/>
  <c r="J118" i="6"/>
  <c r="B118" i="6"/>
  <c r="D118" i="6"/>
  <c r="H118" i="6"/>
  <c r="L118" i="6"/>
  <c r="N119" i="6"/>
  <c r="N123" i="6"/>
  <c r="N116" i="6"/>
  <c r="N120" i="6"/>
  <c r="N117" i="6"/>
  <c r="N121" i="6"/>
  <c r="C508" i="8"/>
  <c r="C507" i="8"/>
  <c r="C506" i="8"/>
  <c r="C505" i="8"/>
  <c r="C504" i="8"/>
  <c r="C503" i="8"/>
  <c r="C502" i="8"/>
  <c r="C501" i="8"/>
  <c r="C500" i="8"/>
  <c r="C499" i="8"/>
  <c r="C498" i="8"/>
  <c r="C497" i="8"/>
  <c r="C496" i="8"/>
  <c r="C495" i="8"/>
  <c r="C494" i="8"/>
  <c r="C493" i="8"/>
  <c r="C492" i="8"/>
  <c r="C491" i="8"/>
  <c r="C490" i="8"/>
  <c r="C489" i="8"/>
  <c r="C488" i="8"/>
  <c r="C487" i="8"/>
  <c r="C486" i="8"/>
  <c r="C485" i="8"/>
  <c r="C484" i="8"/>
  <c r="C483" i="8"/>
  <c r="C482" i="8"/>
  <c r="C481" i="8"/>
  <c r="C480" i="8"/>
  <c r="C479" i="8"/>
  <c r="C478" i="8"/>
  <c r="C477" i="8"/>
  <c r="C476" i="8"/>
  <c r="C475" i="8"/>
  <c r="C474" i="8"/>
  <c r="C473" i="8"/>
  <c r="C472" i="8"/>
  <c r="C471" i="8"/>
  <c r="C470" i="8"/>
  <c r="C469" i="8"/>
  <c r="C468" i="8"/>
  <c r="C467" i="8"/>
  <c r="C466" i="8"/>
  <c r="C465" i="8"/>
  <c r="C464" i="8"/>
  <c r="C463" i="8"/>
  <c r="C462" i="8"/>
  <c r="C461" i="8"/>
  <c r="C460" i="8"/>
  <c r="C459" i="8"/>
  <c r="C458" i="8"/>
  <c r="C457" i="8"/>
  <c r="C456" i="8"/>
  <c r="C455" i="8"/>
  <c r="C454" i="8"/>
  <c r="C453" i="8"/>
  <c r="C452" i="8"/>
  <c r="C451" i="8"/>
  <c r="C450" i="8"/>
  <c r="C449" i="8"/>
  <c r="C448" i="8"/>
  <c r="C447" i="8"/>
  <c r="C446" i="8"/>
  <c r="C445" i="8"/>
  <c r="C444" i="8"/>
  <c r="C443" i="8"/>
  <c r="C442" i="8"/>
  <c r="C441" i="8"/>
  <c r="C440" i="8"/>
  <c r="C439" i="8"/>
  <c r="C438" i="8"/>
  <c r="C437" i="8"/>
  <c r="C436" i="8"/>
  <c r="C435" i="8"/>
  <c r="C434" i="8"/>
  <c r="C433" i="8"/>
  <c r="C432" i="8"/>
  <c r="C431" i="8"/>
  <c r="C430" i="8"/>
  <c r="C429" i="8"/>
  <c r="C428" i="8"/>
  <c r="C427" i="8"/>
  <c r="C426" i="8"/>
  <c r="C425" i="8"/>
  <c r="C424" i="8"/>
  <c r="C423" i="8"/>
  <c r="C422" i="8"/>
  <c r="C421" i="8"/>
  <c r="C420" i="8"/>
  <c r="C419" i="8"/>
  <c r="C418" i="8"/>
  <c r="C417" i="8"/>
  <c r="C416" i="8"/>
  <c r="C415" i="8"/>
  <c r="C414" i="8"/>
  <c r="C413" i="8"/>
  <c r="C412" i="8"/>
  <c r="C411" i="8"/>
  <c r="C410" i="8"/>
  <c r="C409" i="8"/>
  <c r="C408" i="8"/>
  <c r="C407" i="8"/>
  <c r="C406" i="8"/>
  <c r="C405" i="8"/>
  <c r="C404" i="8"/>
  <c r="C403" i="8"/>
  <c r="C402" i="8"/>
  <c r="C401" i="8"/>
  <c r="C400" i="8"/>
  <c r="C399" i="8"/>
  <c r="C398" i="8"/>
  <c r="C397" i="8"/>
  <c r="C396" i="8"/>
  <c r="C395" i="8"/>
  <c r="C394" i="8"/>
  <c r="C393" i="8"/>
  <c r="C392" i="8"/>
  <c r="C391" i="8"/>
  <c r="C390" i="8"/>
  <c r="C389" i="8"/>
  <c r="C388" i="8"/>
  <c r="C387" i="8"/>
  <c r="C386" i="8"/>
  <c r="C385" i="8"/>
  <c r="C384" i="8"/>
  <c r="C383" i="8"/>
  <c r="C382" i="8"/>
  <c r="C381" i="8"/>
  <c r="C380" i="8"/>
  <c r="C379" i="8"/>
  <c r="C378" i="8"/>
  <c r="C377" i="8"/>
  <c r="C376" i="8"/>
  <c r="C375" i="8"/>
  <c r="C374" i="8"/>
  <c r="C373" i="8"/>
  <c r="C372" i="8"/>
  <c r="C371" i="8"/>
  <c r="C370" i="8"/>
  <c r="C369" i="8"/>
  <c r="C368" i="8"/>
  <c r="C367" i="8"/>
  <c r="C366" i="8"/>
  <c r="C365" i="8"/>
  <c r="C364" i="8"/>
  <c r="C363" i="8"/>
  <c r="C362" i="8"/>
  <c r="C361" i="8"/>
  <c r="C360" i="8"/>
  <c r="C359" i="8"/>
  <c r="C358" i="8"/>
  <c r="C357" i="8"/>
  <c r="C356" i="8"/>
  <c r="C355" i="8"/>
  <c r="C354" i="8"/>
  <c r="C353" i="8"/>
  <c r="C352" i="8"/>
  <c r="C351" i="8"/>
  <c r="C350" i="8"/>
  <c r="C349" i="8"/>
  <c r="C348" i="8"/>
  <c r="C347" i="8"/>
  <c r="C346" i="8"/>
  <c r="C345" i="8"/>
  <c r="C344" i="8"/>
  <c r="C343" i="8"/>
  <c r="C342" i="8"/>
  <c r="C341" i="8"/>
  <c r="C340" i="8"/>
  <c r="C339" i="8"/>
  <c r="C338" i="8"/>
  <c r="C337" i="8"/>
  <c r="C336" i="8"/>
  <c r="C335" i="8"/>
  <c r="C334" i="8"/>
  <c r="C333" i="8"/>
  <c r="C332" i="8"/>
  <c r="C331" i="8"/>
  <c r="C330" i="8"/>
  <c r="C329" i="8"/>
  <c r="C328" i="8"/>
  <c r="C327" i="8"/>
  <c r="C326" i="8"/>
  <c r="C325" i="8"/>
  <c r="C324" i="8"/>
  <c r="C323" i="8"/>
  <c r="C322" i="8"/>
  <c r="C321" i="8"/>
  <c r="C320" i="8"/>
  <c r="C319" i="8"/>
  <c r="C318" i="8"/>
  <c r="C317"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C151" i="8"/>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12" i="8"/>
  <c r="C11" i="8"/>
  <c r="C10" i="8"/>
  <c r="C9" i="8"/>
  <c r="C8" i="8"/>
  <c r="C7" i="8"/>
  <c r="C6" i="8"/>
  <c r="C5" i="8"/>
  <c r="N150" i="9" l="1"/>
  <c r="N527" i="3"/>
  <c r="N485" i="3"/>
  <c r="N443" i="3"/>
  <c r="N96" i="9"/>
  <c r="N80" i="9"/>
  <c r="N55" i="9"/>
  <c r="N207" i="4"/>
  <c r="N118" i="6"/>
  <c r="M40" i="3"/>
  <c r="L40" i="3"/>
  <c r="K40" i="3"/>
  <c r="J40" i="3"/>
  <c r="I40" i="3"/>
  <c r="H40" i="3"/>
  <c r="G40" i="3"/>
  <c r="F40" i="3"/>
  <c r="E40" i="3"/>
  <c r="D40" i="3"/>
  <c r="C40" i="3"/>
  <c r="B40" i="3"/>
  <c r="M39" i="3"/>
  <c r="L39" i="3"/>
  <c r="K39" i="3"/>
  <c r="J39" i="3"/>
  <c r="I39" i="3"/>
  <c r="H39" i="3"/>
  <c r="G39" i="3"/>
  <c r="F39" i="3"/>
  <c r="E39" i="3"/>
  <c r="D39" i="3"/>
  <c r="C39" i="3"/>
  <c r="B39" i="3"/>
  <c r="M38" i="3"/>
  <c r="L38" i="3"/>
  <c r="K38" i="3"/>
  <c r="J38" i="3"/>
  <c r="I38" i="3"/>
  <c r="H38" i="3"/>
  <c r="G38" i="3"/>
  <c r="F38" i="3"/>
  <c r="E38" i="3"/>
  <c r="D38" i="3"/>
  <c r="C38" i="3"/>
  <c r="B38" i="3"/>
  <c r="M37" i="3"/>
  <c r="L37" i="3"/>
  <c r="K37" i="3"/>
  <c r="J37" i="3"/>
  <c r="I37" i="3"/>
  <c r="H37" i="3"/>
  <c r="G37" i="3"/>
  <c r="F37" i="3"/>
  <c r="E37" i="3"/>
  <c r="D37" i="3"/>
  <c r="C37" i="3"/>
  <c r="B37" i="3"/>
  <c r="M36" i="3"/>
  <c r="L36" i="3"/>
  <c r="K36" i="3"/>
  <c r="J36" i="3"/>
  <c r="I36" i="3"/>
  <c r="H36" i="3"/>
  <c r="G36" i="3"/>
  <c r="F36" i="3"/>
  <c r="E36" i="3"/>
  <c r="D36" i="3"/>
  <c r="C36" i="3"/>
  <c r="B36" i="3"/>
  <c r="M34" i="3"/>
  <c r="L34" i="3"/>
  <c r="K34" i="3"/>
  <c r="J34" i="3"/>
  <c r="I34" i="3"/>
  <c r="H34" i="3"/>
  <c r="G34" i="3"/>
  <c r="F34" i="3"/>
  <c r="E34" i="3"/>
  <c r="D34" i="3"/>
  <c r="C34" i="3"/>
  <c r="B34" i="3"/>
  <c r="M33" i="3"/>
  <c r="L33" i="3"/>
  <c r="K33" i="3"/>
  <c r="J33" i="3"/>
  <c r="I33" i="3"/>
  <c r="H33" i="3"/>
  <c r="G33" i="3"/>
  <c r="F33" i="3"/>
  <c r="E33" i="3"/>
  <c r="D33" i="3"/>
  <c r="C33" i="3"/>
  <c r="B33" i="3"/>
  <c r="B35" i="3" l="1"/>
  <c r="F35" i="3"/>
  <c r="J35" i="3"/>
  <c r="N38" i="3"/>
  <c r="C35" i="3"/>
  <c r="K35" i="3"/>
  <c r="G35" i="3"/>
  <c r="E35" i="3"/>
  <c r="I35" i="3"/>
  <c r="M35" i="3"/>
  <c r="N40" i="3"/>
  <c r="N39" i="3"/>
  <c r="D35" i="3"/>
  <c r="H35" i="3"/>
  <c r="L35" i="3"/>
  <c r="N33" i="3"/>
  <c r="N37" i="3"/>
  <c r="N34" i="3"/>
  <c r="N36" i="3"/>
  <c r="N35" i="3" l="1"/>
  <c r="B19" i="7" l="1"/>
  <c r="M160" i="4"/>
  <c r="L160" i="4"/>
  <c r="K160" i="4"/>
  <c r="J160" i="4"/>
  <c r="I160" i="4"/>
  <c r="H160" i="4"/>
  <c r="G160" i="4"/>
  <c r="F160" i="4"/>
  <c r="E160" i="4"/>
  <c r="D160" i="4"/>
  <c r="C160" i="4"/>
  <c r="B160" i="4"/>
  <c r="M159" i="4"/>
  <c r="L159" i="4"/>
  <c r="K159" i="4"/>
  <c r="J159" i="4"/>
  <c r="I159" i="4"/>
  <c r="H159" i="4"/>
  <c r="G159" i="4"/>
  <c r="F159" i="4"/>
  <c r="E159" i="4"/>
  <c r="D159" i="4"/>
  <c r="C159" i="4"/>
  <c r="B159" i="4"/>
  <c r="M158" i="4"/>
  <c r="L158" i="4"/>
  <c r="K158" i="4"/>
  <c r="J158" i="4"/>
  <c r="I158" i="4"/>
  <c r="H158" i="4"/>
  <c r="G158" i="4"/>
  <c r="F158" i="4"/>
  <c r="E158" i="4"/>
  <c r="D158" i="4"/>
  <c r="C158" i="4"/>
  <c r="B158" i="4"/>
  <c r="M157" i="4"/>
  <c r="L157" i="4"/>
  <c r="K157" i="4"/>
  <c r="J157" i="4"/>
  <c r="I157" i="4"/>
  <c r="H157" i="4"/>
  <c r="G157" i="4"/>
  <c r="F157" i="4"/>
  <c r="E157" i="4"/>
  <c r="D157" i="4"/>
  <c r="C157" i="4"/>
  <c r="B157" i="4"/>
  <c r="M156" i="4"/>
  <c r="L156" i="4"/>
  <c r="K156" i="4"/>
  <c r="J156" i="4"/>
  <c r="I156" i="4"/>
  <c r="H156" i="4"/>
  <c r="G156" i="4"/>
  <c r="F156" i="4"/>
  <c r="E156" i="4"/>
  <c r="D156" i="4"/>
  <c r="C156" i="4"/>
  <c r="B156" i="4"/>
  <c r="M154" i="4"/>
  <c r="L154" i="4"/>
  <c r="K154" i="4"/>
  <c r="J154" i="4"/>
  <c r="I154" i="4"/>
  <c r="H154" i="4"/>
  <c r="G154" i="4"/>
  <c r="F154" i="4"/>
  <c r="E154" i="4"/>
  <c r="D154" i="4"/>
  <c r="C154" i="4"/>
  <c r="B154" i="4"/>
  <c r="M153" i="4"/>
  <c r="L153" i="4"/>
  <c r="K153" i="4"/>
  <c r="J153" i="4"/>
  <c r="I153" i="4"/>
  <c r="H153" i="4"/>
  <c r="G153" i="4"/>
  <c r="F153" i="4"/>
  <c r="E153" i="4"/>
  <c r="D153" i="4"/>
  <c r="C153" i="4"/>
  <c r="B153" i="4"/>
  <c r="N138" i="4"/>
  <c r="N137" i="4"/>
  <c r="N136" i="4"/>
  <c r="N135" i="4"/>
  <c r="N134" i="4"/>
  <c r="N133" i="4"/>
  <c r="N132" i="4"/>
  <c r="N131" i="4"/>
  <c r="N130" i="4"/>
  <c r="N129" i="4"/>
  <c r="M121" i="4"/>
  <c r="L121" i="4"/>
  <c r="K121" i="4"/>
  <c r="J121" i="4"/>
  <c r="I121" i="4"/>
  <c r="H121" i="4"/>
  <c r="G121" i="4"/>
  <c r="F121" i="4"/>
  <c r="E121" i="4"/>
  <c r="D121" i="4"/>
  <c r="C121" i="4"/>
  <c r="B121" i="4"/>
  <c r="M120" i="4"/>
  <c r="L120" i="4"/>
  <c r="K120" i="4"/>
  <c r="J120" i="4"/>
  <c r="I120" i="4"/>
  <c r="H120" i="4"/>
  <c r="G120" i="4"/>
  <c r="F120" i="4"/>
  <c r="E120" i="4"/>
  <c r="D120" i="4"/>
  <c r="C120" i="4"/>
  <c r="B120" i="4"/>
  <c r="M119" i="4"/>
  <c r="L119" i="4"/>
  <c r="K119" i="4"/>
  <c r="J119" i="4"/>
  <c r="I119" i="4"/>
  <c r="H119" i="4"/>
  <c r="G119" i="4"/>
  <c r="F119" i="4"/>
  <c r="E119" i="4"/>
  <c r="D119" i="4"/>
  <c r="C119" i="4"/>
  <c r="B119" i="4"/>
  <c r="M118" i="4"/>
  <c r="L118" i="4"/>
  <c r="K118" i="4"/>
  <c r="J118" i="4"/>
  <c r="I118" i="4"/>
  <c r="H118" i="4"/>
  <c r="G118" i="4"/>
  <c r="F118" i="4"/>
  <c r="E118" i="4"/>
  <c r="D118" i="4"/>
  <c r="C118" i="4"/>
  <c r="B118" i="4"/>
  <c r="M117" i="4"/>
  <c r="L117" i="4"/>
  <c r="K117" i="4"/>
  <c r="J117" i="4"/>
  <c r="I117" i="4"/>
  <c r="H117" i="4"/>
  <c r="G117" i="4"/>
  <c r="F117" i="4"/>
  <c r="E117" i="4"/>
  <c r="D117" i="4"/>
  <c r="C117" i="4"/>
  <c r="B117" i="4"/>
  <c r="M115" i="4"/>
  <c r="L115" i="4"/>
  <c r="K115" i="4"/>
  <c r="J115" i="4"/>
  <c r="I115" i="4"/>
  <c r="H115" i="4"/>
  <c r="G115" i="4"/>
  <c r="F115" i="4"/>
  <c r="E115" i="4"/>
  <c r="D115" i="4"/>
  <c r="C115" i="4"/>
  <c r="B115" i="4"/>
  <c r="M114" i="4"/>
  <c r="L114" i="4"/>
  <c r="K114" i="4"/>
  <c r="J114" i="4"/>
  <c r="I114" i="4"/>
  <c r="H114" i="4"/>
  <c r="G114" i="4"/>
  <c r="F114" i="4"/>
  <c r="E114" i="4"/>
  <c r="D114" i="4"/>
  <c r="C114" i="4"/>
  <c r="B114" i="4"/>
  <c r="N99" i="4"/>
  <c r="N98" i="4"/>
  <c r="N97" i="4"/>
  <c r="N96" i="4"/>
  <c r="N95" i="4"/>
  <c r="N94" i="4"/>
  <c r="N91" i="4"/>
  <c r="N90" i="4"/>
  <c r="N89" i="4"/>
  <c r="N88" i="4"/>
  <c r="N87" i="4"/>
  <c r="N86" i="4"/>
  <c r="N85" i="4"/>
  <c r="N84" i="4"/>
  <c r="N83" i="4"/>
  <c r="N82" i="4"/>
  <c r="N81" i="4"/>
  <c r="N80" i="4"/>
  <c r="N79" i="4"/>
  <c r="N78" i="4"/>
  <c r="N77" i="4"/>
  <c r="N76" i="4"/>
  <c r="N75" i="4"/>
  <c r="N74" i="4"/>
  <c r="N73" i="4"/>
  <c r="N72" i="4"/>
  <c r="N71" i="4"/>
  <c r="N70" i="4"/>
  <c r="N69" i="4"/>
  <c r="M64" i="4"/>
  <c r="L64" i="4"/>
  <c r="K64" i="4"/>
  <c r="J64" i="4"/>
  <c r="I64" i="4"/>
  <c r="H64" i="4"/>
  <c r="G64" i="4"/>
  <c r="F64" i="4"/>
  <c r="E64" i="4"/>
  <c r="D64" i="4"/>
  <c r="C64" i="4"/>
  <c r="B64" i="4"/>
  <c r="M63" i="4"/>
  <c r="L63" i="4"/>
  <c r="K63" i="4"/>
  <c r="J63" i="4"/>
  <c r="I63" i="4"/>
  <c r="H63" i="4"/>
  <c r="G63" i="4"/>
  <c r="F63" i="4"/>
  <c r="E63" i="4"/>
  <c r="D63" i="4"/>
  <c r="C63" i="4"/>
  <c r="M62" i="4"/>
  <c r="L62" i="4"/>
  <c r="K62" i="4"/>
  <c r="J62" i="4"/>
  <c r="I62" i="4"/>
  <c r="H62" i="4"/>
  <c r="G62" i="4"/>
  <c r="F62" i="4"/>
  <c r="E62" i="4"/>
  <c r="D62" i="4"/>
  <c r="C62" i="4"/>
  <c r="M61" i="4"/>
  <c r="L61" i="4"/>
  <c r="K61" i="4"/>
  <c r="J61" i="4"/>
  <c r="I61" i="4"/>
  <c r="H61" i="4"/>
  <c r="G61" i="4"/>
  <c r="F61" i="4"/>
  <c r="E61" i="4"/>
  <c r="D61" i="4"/>
  <c r="C61" i="4"/>
  <c r="M60" i="4"/>
  <c r="L60" i="4"/>
  <c r="K60" i="4"/>
  <c r="J60" i="4"/>
  <c r="I60" i="4"/>
  <c r="H60" i="4"/>
  <c r="G60" i="4"/>
  <c r="F60" i="4"/>
  <c r="E60" i="4"/>
  <c r="D60" i="4"/>
  <c r="C60" i="4"/>
  <c r="M58" i="4"/>
  <c r="L58" i="4"/>
  <c r="K58" i="4"/>
  <c r="J58" i="4"/>
  <c r="I58" i="4"/>
  <c r="H58" i="4"/>
  <c r="G58" i="4"/>
  <c r="F58" i="4"/>
  <c r="E58" i="4"/>
  <c r="D58" i="4"/>
  <c r="C58" i="4"/>
  <c r="M57" i="4"/>
  <c r="L57" i="4"/>
  <c r="K57" i="4"/>
  <c r="J57" i="4"/>
  <c r="I57" i="4"/>
  <c r="H57" i="4"/>
  <c r="G57" i="4"/>
  <c r="F57" i="4"/>
  <c r="E57" i="4"/>
  <c r="D57" i="4"/>
  <c r="C57" i="4"/>
  <c r="N42" i="4"/>
  <c r="N41" i="4"/>
  <c r="N40" i="4"/>
  <c r="N39" i="4"/>
  <c r="N38" i="4"/>
  <c r="N37" i="4"/>
  <c r="N36" i="4"/>
  <c r="N35" i="4"/>
  <c r="N34" i="4"/>
  <c r="N33" i="4"/>
  <c r="N32" i="4"/>
  <c r="N31" i="4"/>
  <c r="N30" i="4"/>
  <c r="N29" i="4"/>
  <c r="N28" i="4"/>
  <c r="N27" i="4"/>
  <c r="N26" i="4"/>
  <c r="N25" i="4"/>
  <c r="N24" i="4"/>
  <c r="N23" i="4"/>
  <c r="N22" i="4"/>
  <c r="N21" i="4"/>
  <c r="N20" i="4"/>
  <c r="N19" i="4"/>
  <c r="N18" i="4"/>
  <c r="N17" i="4"/>
  <c r="N16" i="4"/>
  <c r="N15" i="4"/>
  <c r="N14" i="4"/>
  <c r="N13" i="4"/>
  <c r="N12" i="4"/>
  <c r="N8" i="4"/>
  <c r="N7" i="4"/>
  <c r="N6" i="4"/>
  <c r="N5" i="4"/>
  <c r="N4" i="4"/>
  <c r="N3" i="4"/>
  <c r="M155" i="4" l="1"/>
  <c r="C116" i="4"/>
  <c r="E155" i="4"/>
  <c r="I155" i="4"/>
  <c r="N160" i="4"/>
  <c r="D155" i="4"/>
  <c r="K116" i="4"/>
  <c r="H155" i="4"/>
  <c r="N119" i="4"/>
  <c r="B155" i="4"/>
  <c r="F155" i="4"/>
  <c r="G116" i="4"/>
  <c r="L155" i="4"/>
  <c r="N158" i="4"/>
  <c r="C155" i="4"/>
  <c r="G155" i="4"/>
  <c r="K155" i="4"/>
  <c r="B116" i="4"/>
  <c r="F116" i="4"/>
  <c r="J116" i="4"/>
  <c r="D116" i="4"/>
  <c r="H116" i="4"/>
  <c r="L116" i="4"/>
  <c r="E116" i="4"/>
  <c r="I116" i="4"/>
  <c r="M116" i="4"/>
  <c r="D59" i="4"/>
  <c r="N61" i="4"/>
  <c r="H59" i="4"/>
  <c r="N63" i="4"/>
  <c r="L59" i="4"/>
  <c r="J59" i="4"/>
  <c r="C59" i="4"/>
  <c r="G59" i="4"/>
  <c r="K59" i="4"/>
  <c r="F59" i="4"/>
  <c r="E59" i="4"/>
  <c r="I59" i="4"/>
  <c r="M59" i="4"/>
  <c r="J155" i="4"/>
  <c r="N154" i="4"/>
  <c r="N60" i="4"/>
  <c r="N64" i="4"/>
  <c r="N120" i="4"/>
  <c r="N153" i="4"/>
  <c r="N157" i="4"/>
  <c r="N117" i="4"/>
  <c r="N58" i="4"/>
  <c r="N62" i="4"/>
  <c r="N114" i="4"/>
  <c r="N118" i="4"/>
  <c r="N159" i="4"/>
  <c r="N57" i="4"/>
  <c r="N121" i="4"/>
  <c r="N115" i="4"/>
  <c r="N156" i="4"/>
  <c r="N116" i="4" l="1"/>
  <c r="N59" i="4"/>
  <c r="N155" i="4"/>
</calcChain>
</file>

<file path=xl/sharedStrings.xml><?xml version="1.0" encoding="utf-8"?>
<sst xmlns="http://schemas.openxmlformats.org/spreadsheetml/2006/main" count="1597" uniqueCount="255">
  <si>
    <t>Location</t>
  </si>
  <si>
    <t>Depth (m)</t>
  </si>
  <si>
    <t>Start</t>
  </si>
  <si>
    <t>End</t>
  </si>
  <si>
    <t>PI</t>
  </si>
  <si>
    <t>present</t>
  </si>
  <si>
    <t>Isla Parida</t>
  </si>
  <si>
    <t xml:space="preserve">Isla Canal Afuera </t>
  </si>
  <si>
    <t xml:space="preserve">Coiba Noreste-ANAM </t>
  </si>
  <si>
    <t xml:space="preserve">Isla Coiba, Frijoles </t>
  </si>
  <si>
    <t>Isla Coiba, Roca Hacha</t>
  </si>
  <si>
    <t xml:space="preserve">Isla Jicarón, Catedral </t>
  </si>
  <si>
    <t>Isla Coiba, Bahía Damas</t>
  </si>
  <si>
    <t>Isla Jicarita Sur</t>
  </si>
  <si>
    <t>Isla Jicarita Este</t>
  </si>
  <si>
    <t>Isla Saboga</t>
  </si>
  <si>
    <t xml:space="preserve">Isla San José </t>
  </si>
  <si>
    <t>Isla Señorita</t>
  </si>
  <si>
    <t xml:space="preserve">Isla Taboguilla </t>
  </si>
  <si>
    <t xml:space="preserve">Isla Pacheca </t>
  </si>
  <si>
    <t>Isla Pedro-Pablo</t>
  </si>
  <si>
    <t>Naos</t>
  </si>
  <si>
    <t>S. Paton</t>
  </si>
  <si>
    <t>Seawater Table</t>
  </si>
  <si>
    <t>n/a</t>
  </si>
  <si>
    <t>Isla Colón</t>
  </si>
  <si>
    <t xml:space="preserve">Isla Colón </t>
  </si>
  <si>
    <t>Isla Cayo Agua</t>
  </si>
  <si>
    <t>Seagrass (CARICOMP)</t>
  </si>
  <si>
    <t>Mangrove Inn</t>
  </si>
  <si>
    <t>Isla Solarte (Pta Hospital)</t>
  </si>
  <si>
    <t>Isla Solarte</t>
  </si>
  <si>
    <t>Isla Bastimentos (boya #2)</t>
  </si>
  <si>
    <t xml:space="preserve">Isla Bastimentos (boya #2) </t>
  </si>
  <si>
    <t>Isla Roldan</t>
  </si>
  <si>
    <t xml:space="preserve">Isla Roldan </t>
  </si>
  <si>
    <t>Golfo de San Blas</t>
  </si>
  <si>
    <t>Dec Lat*</t>
  </si>
  <si>
    <t>Dec Long*</t>
  </si>
  <si>
    <t>Bahía Las Minas</t>
  </si>
  <si>
    <t>Isla Grande</t>
  </si>
  <si>
    <t>San Blas Station</t>
  </si>
  <si>
    <t>Since 1997 STRI marine researchers have been deploying marine water temperature probes along the shore and major islands of Panama at depths ranging from 0 to 18m either as part of individual research efforts or as part of institutional monitoring programs.</t>
  </si>
  <si>
    <t>The Hobos are normally deployed for periods between 6 and 12 months.</t>
  </si>
  <si>
    <t>Several sensors were originall deployed as part of the Caribbean Coastal Marine Productivity (CARICOMP) program. All of these sensors are now managed by Dr. H. Guzman</t>
  </si>
  <si>
    <t>Data series associated with S. Paton are part of STRI's physical monitoring program</t>
  </si>
  <si>
    <t>Anyone using data found in this file should contact the indicated PI, and should provide appropriate acknowledgement in any publication.</t>
  </si>
  <si>
    <t>Dr. Hector Guzman: guzmanh@si.edu</t>
  </si>
  <si>
    <t>Dr. Ross Robertson:  drr@stri.org</t>
  </si>
  <si>
    <t>Steven Paton: patons@si.edu</t>
  </si>
  <si>
    <t>A variety of sensors have been used, but during the last 10 years, the primary sensor have been the Hobo U22 Temp Pro V2 by Onset Computer Corporation. The exception to this are the data being collected at the Bocas and Galeta stations which are currently using the Campbell Sci. Model 107 Temperature Probe.</t>
  </si>
  <si>
    <t>Bocas Station Platform</t>
  </si>
  <si>
    <t>Galeta Station Reef, Upstream</t>
  </si>
  <si>
    <t>Galeta Station Pier</t>
  </si>
  <si>
    <t>Gulf of Chiriquí</t>
  </si>
  <si>
    <t>Area</t>
  </si>
  <si>
    <t>Ocean</t>
  </si>
  <si>
    <t>Coiba</t>
  </si>
  <si>
    <t>Pacific</t>
  </si>
  <si>
    <t>Caribbean</t>
  </si>
  <si>
    <t>Galeta</t>
  </si>
  <si>
    <t>Bocas del Toro</t>
  </si>
  <si>
    <t>San Blas</t>
  </si>
  <si>
    <t>Mangrove Mud (CARICOMP)</t>
  </si>
  <si>
    <t>Year</t>
  </si>
  <si>
    <t>Jan</t>
  </si>
  <si>
    <t>Feb</t>
  </si>
  <si>
    <t>Mar</t>
  </si>
  <si>
    <t>Apr</t>
  </si>
  <si>
    <t>May</t>
  </si>
  <si>
    <t>June</t>
  </si>
  <si>
    <t>July</t>
  </si>
  <si>
    <t>Aug</t>
  </si>
  <si>
    <t>Sep</t>
  </si>
  <si>
    <t>Oct</t>
  </si>
  <si>
    <t>Nov</t>
  </si>
  <si>
    <t>Dec</t>
  </si>
  <si>
    <t>Avg</t>
  </si>
  <si>
    <t>mean</t>
  </si>
  <si>
    <t>sd</t>
  </si>
  <si>
    <t>cv</t>
  </si>
  <si>
    <t>min</t>
  </si>
  <si>
    <t>max</t>
  </si>
  <si>
    <t>Q25</t>
  </si>
  <si>
    <t>Q50</t>
  </si>
  <si>
    <t>Q75</t>
  </si>
  <si>
    <t>SST, Platform</t>
  </si>
  <si>
    <t>Month</t>
  </si>
  <si>
    <t>Upstream</t>
  </si>
  <si>
    <t>Downstream</t>
  </si>
  <si>
    <t>Pier</t>
  </si>
  <si>
    <t>SW Table</t>
  </si>
  <si>
    <t>Platform</t>
  </si>
  <si>
    <t>Galeta Station Reef, Downstream</t>
  </si>
  <si>
    <t>Pearl Islands</t>
  </si>
  <si>
    <t>Isla Pablo &amp; Pedro</t>
  </si>
  <si>
    <t>Pablo&amp;Pedro</t>
  </si>
  <si>
    <t>Las Minas</t>
  </si>
  <si>
    <t>Isla Damas</t>
  </si>
  <si>
    <t>.5m</t>
  </si>
  <si>
    <t>1m</t>
  </si>
  <si>
    <t>Catedral</t>
  </si>
  <si>
    <t>Frijoles</t>
  </si>
  <si>
    <t>Jicarita Sur</t>
  </si>
  <si>
    <t>Roca Hacha</t>
  </si>
  <si>
    <t>Isla Colon, 10m</t>
  </si>
  <si>
    <t>10m</t>
  </si>
  <si>
    <t>Isla Colon, 20m</t>
  </si>
  <si>
    <t>20m</t>
  </si>
  <si>
    <t>Seagrass</t>
  </si>
  <si>
    <t>* Precise coordinates have been withheld at the request of the Principal Investigators</t>
  </si>
  <si>
    <t>3m</t>
  </si>
  <si>
    <t>Channel</t>
  </si>
  <si>
    <t>10ft</t>
  </si>
  <si>
    <t>60ft</t>
  </si>
  <si>
    <t>Outer Chan</t>
  </si>
  <si>
    <t>Rancheria</t>
  </si>
  <si>
    <t>4ft</t>
  </si>
  <si>
    <t>Is. Grande</t>
  </si>
  <si>
    <t>Is. Damas</t>
  </si>
  <si>
    <t>20ft</t>
  </si>
  <si>
    <t>Is. Parida</t>
  </si>
  <si>
    <t>8ft</t>
  </si>
  <si>
    <t>Is. Roldan</t>
  </si>
  <si>
    <t>Is. San José</t>
  </si>
  <si>
    <t>Is. Pacheca</t>
  </si>
  <si>
    <t>15ft</t>
  </si>
  <si>
    <t>Is. Señorita</t>
  </si>
  <si>
    <t>12 ft</t>
  </si>
  <si>
    <t>Is. Taboguilla</t>
  </si>
  <si>
    <t>12m</t>
  </si>
  <si>
    <t>Cayo Agua</t>
  </si>
  <si>
    <t>Coiba ANAM</t>
  </si>
  <si>
    <t>Mud</t>
  </si>
  <si>
    <t>3.4m</t>
  </si>
  <si>
    <t>San Blas Remote</t>
  </si>
  <si>
    <t>3ft</t>
  </si>
  <si>
    <t>H.Guzman</t>
  </si>
  <si>
    <t>S.Paton</t>
  </si>
  <si>
    <t>H.Guzman/S. Paton</t>
  </si>
  <si>
    <t>R.Robertson</t>
  </si>
  <si>
    <t>Data are suspect. Too low compared to long-term relationships with other stations</t>
  </si>
  <si>
    <t>Isla Colon, 3m</t>
  </si>
  <si>
    <t>Isla Coiba, Roca Prospera</t>
  </si>
  <si>
    <t>H.Guzman/C.Gomez</t>
  </si>
  <si>
    <t>H.Guzman/R.Collin</t>
  </si>
  <si>
    <t>Jicarita Sur, 60ft</t>
  </si>
  <si>
    <t>Jicarita Sur, 10ft</t>
  </si>
  <si>
    <t>Outer Channel</t>
  </si>
  <si>
    <t>Reef Upstream</t>
  </si>
  <si>
    <t>Reef Downstream</t>
  </si>
  <si>
    <t>Pier Tower</t>
  </si>
  <si>
    <t>Bahia Las Minas</t>
  </si>
  <si>
    <t>Isla San Juan</t>
  </si>
  <si>
    <t>Isla Taboguillo</t>
  </si>
  <si>
    <t>Coiba, ANAM</t>
  </si>
  <si>
    <t>Bay of Panama</t>
  </si>
  <si>
    <t xml:space="preserve">Naos </t>
  </si>
  <si>
    <t>Gulf of Chiriqui</t>
  </si>
  <si>
    <t>Catalina Gomez: GomezC@si.edu</t>
  </si>
  <si>
    <t>SST, Dock</t>
  </si>
  <si>
    <t>Roca Prosper</t>
  </si>
  <si>
    <r>
      <rPr>
        <b/>
        <sz val="10"/>
        <rFont val="Arial"/>
        <family val="2"/>
      </rPr>
      <t>Introduction:</t>
    </r>
    <r>
      <rPr>
        <sz val="11"/>
        <color theme="1"/>
        <rFont val="Calibri"/>
        <family val="2"/>
        <scheme val="minor"/>
      </rPr>
      <t xml:space="preserve">
It is the policy of the Smithsonian to make its data as freely and widely available as possible. Our data sets consist of long-term research data with accompanying documentation (metadata). Meteorological, Hydrological and Physical Oceanographic data are available. All potential users of the data found on this website should read our Data Usage Agreement below. Use of our data implies acceptance of all terms described within.
Unless otherwise indicated, data are provided by the Smithsonian Tropical Research Institute’s (STRI’s) Physical Monitoring Program, currently led by Steven Paton.  When other researchers and research programs and/or institutions have contributed data, their contribution will be indicated in the accompanying metadata. We request data users to appropriately acknowledge any use or redistribution of these data sets. 
</t>
    </r>
  </si>
  <si>
    <r>
      <rPr>
        <b/>
        <sz val="10"/>
        <rFont val="Arial"/>
        <family val="2"/>
      </rPr>
      <t>Geographic Coverage:</t>
    </r>
    <r>
      <rPr>
        <sz val="10"/>
        <rFont val="Arial"/>
        <family val="2"/>
      </rPr>
      <t xml:space="preserve">
STRI’s data are available from two primary sources: permanent meteorological, hydrological and oceanographic stations, and portable ocean temperature sensors.
Figure 1a shows the location of the permanent stations. The location of the ocean temperature sensors is shown in Figure 1b.
</t>
    </r>
  </si>
  <si>
    <t>Additional physical oceanographic data are collected at or near the Bocas del Toro Research Station (see Figure 2) by the Bocas del Toro Research Station staff, and as part of the Marine Global Earth Observatories (MarineGEO), directed by the Smithsonian’s Tennenbaum Marine Observatories Network (TMON)</t>
  </si>
  <si>
    <t>Figure 1a STRI Permanent Monitoring Stations</t>
  </si>
  <si>
    <t>Figure 1b Ocean Temperature Sensor Locations</t>
  </si>
  <si>
    <t>The locations where other major data providers collect data, i.e. the Autoridad del Canal de Panamá (ACP) (Panama Canal Authority) and the Empresa de Transmisión Eléctrica S.A. (ETESA) are show in Figures 4 and 5.</t>
  </si>
  <si>
    <t>Data Availability:</t>
  </si>
  <si>
    <t>We wish to make our data as freely available as possible. Our ideal goal is to make as much of our physical monitoring data available within 1 to 2 months of collection. Monthly summary files are updated 3 to 4 times per year. Yearly summaries are, of course, updated once a year.</t>
  </si>
  <si>
    <t>Data from the ACP are updated only once per year. When this occurs depends on the ACP’s ability to make the data publicly available.</t>
  </si>
  <si>
    <t>Figure 4  Location of ACP Monitoring Sites</t>
  </si>
  <si>
    <t>ETESA’s data are also available on their website www.hidromet.com.pa/clima_historicos.php. At present, only a small amount of their data is available on their website. For the most part, ETESA provides only monthly historical averages, however, they do provide daily data from 13 locations. These data are only available from 2009 onwards. The data can be downloaded as text files, but only month-by-month and station-by-station. The same data can be found in a single file on STRI’s physical monitoring website. A small amount of additional data, not currently found on ETESA’s web site can also be found on STRI’s website. ETESA is currently working on a new web-based data solution that will provide access to all of their data.</t>
  </si>
  <si>
    <t>Figure 3 Location of Bocas del Toro Research Station physical oceanographic stations</t>
  </si>
  <si>
    <t>Figure 4 Location of ACP Monitoring Sites</t>
  </si>
  <si>
    <t>While it is STRI’s policy to make all of its institutional physical monitoring data available, and as quickly as possible, a few restrictions may apply:</t>
  </si>
  <si>
    <t>·         The location (GPS coordinates) for some marine sensors is provided with rather coarse resolution in order to protect the sensors from theft or vandalism</t>
  </si>
  <si>
    <t>·         Data may not be released if its quality is currently too low. The same applies if data proofing and QA/QC have not yet been conducted or completed.</t>
  </si>
  <si>
    <t>·         The data include measurements using new techniques that require further research before their value/limitations are understood.</t>
  </si>
  <si>
    <t>·         Legacy data that have significant problems in metadata, measurements or other issues that make the value of the data questionable without significant investment of resources.</t>
  </si>
  <si>
    <t>·         Fully curated data may be available only after a significant delay in order to provide sufficient time for Quality Assurance procedures to be carried out</t>
  </si>
  <si>
    <t>Data Usage Agreement</t>
  </si>
  <si>
    <t>Any STRI Physical Monitoring Program data set and accompanying metadata can be USED for academic, research, recreational, and other professional purposes. Permission to download the data sets is granted to the Data User without a fee, but subject to the following terms:</t>
  </si>
  <si>
    <t>The Data User will:</t>
  </si>
  <si>
    <t>·         If the data have been provided by a cooperating researcher or program, the indicated person (usually the Principle Investigator) should be contacted when any work based on or derived from the data is distributed.</t>
  </si>
  <si>
    <t>·         Notify readers that the work derived from the STRI dataset is a modified version and not the original data and/or documentation distributed by STRI.</t>
  </si>
  <si>
    <t>·         Acknowledge STRI’s support</t>
  </si>
  <si>
    <t>We strongly urge data users to notify the head of STRI’s Physical Monitoring Program, Steven Paton, of any use or publication of these data via the following email address:</t>
  </si>
  <si>
    <t>patons@si.edu</t>
  </si>
  <si>
    <t>By using or copying these data and/or documentation, the Data User agrees to abide by the terms of this agreement. STRI reserves the right to terminate this agreement immediately by written notice upon the Data User's breach of, or non-compliance with, any of its terms. The Data User may be held responsible for data misuse that was caused or encouraged by the Data User's failure to abide by the terms of this agreement.</t>
  </si>
  <si>
    <t xml:space="preserve">Thank you for your cooperation. </t>
  </si>
  <si>
    <t>Disclaimer:</t>
  </si>
  <si>
    <t>STRI shall not be liable for damages resulting from the use or misinterpretation of any data sets found on this website.</t>
  </si>
  <si>
    <t>Citations</t>
  </si>
  <si>
    <t>STRI physical monitoring data sets should be cited as: Data sets provided by the Physical Monitoring Program of the Smithsonian Tropical Research Institute.</t>
  </si>
  <si>
    <t>While substantial efforts are made to ensure the data and documentation are of good quality, STRI makes no claim that these data are 100% free from error or complete. 
STRI MAKES NO REPRESENTATIONS ABOUT THE SUITABILITY OF THIS DATA AND DOCUMENTATION FOR ANY PURPOSE. IT IS PROVIDED "AS IS" WITHOUT EXPRESS OR IMPLIED WARRANTY. THE STRI SHALL NOT BE LIABLE FOR ANY DAMAGES SUFFERED BY THE USERS OF THIS DATA AND DOCUMENTATION.
Furthermore, STRI makes available third party data as a service to potential users. These data have been selected due to their potential importance to users, and the reputation of the providers. These data are provided with very limited metadata and may have been subjected to little or no quality assurance by STRI. Any questions about these data should be directed to the indicated point of contact.</t>
  </si>
  <si>
    <t>Mangrove</t>
  </si>
  <si>
    <t>"A"</t>
  </si>
  <si>
    <t>"B"</t>
  </si>
  <si>
    <t>"C"</t>
  </si>
  <si>
    <t>Aquarium</t>
  </si>
  <si>
    <t>Dock</t>
  </si>
  <si>
    <t>Hobo</t>
  </si>
  <si>
    <t>Intake Water</t>
  </si>
  <si>
    <t>Filtered</t>
  </si>
  <si>
    <t>Direct</t>
  </si>
  <si>
    <t>Morning</t>
  </si>
  <si>
    <t>Afternoon</t>
  </si>
  <si>
    <t>Min.</t>
  </si>
  <si>
    <t>Max.</t>
  </si>
  <si>
    <t>Seawater Table SST, Morning, Maximum</t>
  </si>
  <si>
    <t>Pier SST, Hobo</t>
  </si>
  <si>
    <t>Seawater Table SST, Morning, Minimum</t>
  </si>
  <si>
    <t>Seawater Table SST, Afternoon, Maximum</t>
  </si>
  <si>
    <t>Seawater Table SST, Afternoon, Minimum</t>
  </si>
  <si>
    <t>Intake Pipe SST, Morning, Direct</t>
  </si>
  <si>
    <t>Intake Pipe SST, Afternoon, Filtered</t>
  </si>
  <si>
    <t>Intake Pipe SST, Afternoon, Direct</t>
  </si>
  <si>
    <t>Intake Pipe  SST, Morning, Filtered</t>
  </si>
  <si>
    <t>Mangrove A</t>
  </si>
  <si>
    <t>Mangrove B</t>
  </si>
  <si>
    <t>Mangrove C</t>
  </si>
  <si>
    <t>Isla Roldan 3m</t>
  </si>
  <si>
    <t>Mangrove Mud</t>
  </si>
  <si>
    <t>Seagrass (Hobo)</t>
  </si>
  <si>
    <t>Seagrass (Manual)</t>
  </si>
  <si>
    <t>Manual</t>
  </si>
  <si>
    <t>Cayo Agua 3m</t>
  </si>
  <si>
    <t>Isla Colon, 1m - Air Temperature</t>
  </si>
  <si>
    <t>Coral Study</t>
  </si>
  <si>
    <t>Isla Pacheca, 20ft</t>
  </si>
  <si>
    <t>Isla Pacheca, Coral Study</t>
  </si>
  <si>
    <t>Isla Saboga, Coral Study</t>
  </si>
  <si>
    <t>All temperatures in this report are in degrees Celcius (C )</t>
  </si>
  <si>
    <t>Coral Reef</t>
  </si>
  <si>
    <t>Isla Chapera</t>
  </si>
  <si>
    <t>Isla Contadora</t>
  </si>
  <si>
    <t>Isla Isleta</t>
  </si>
  <si>
    <t>Isla Bartolomé</t>
  </si>
  <si>
    <t xml:space="preserve">Isla Chapera </t>
  </si>
  <si>
    <t>Isla Pachequilla</t>
  </si>
  <si>
    <t>R.Robertson/S.Paton</t>
  </si>
  <si>
    <t>Location of Active Hobo sites</t>
  </si>
  <si>
    <t>Isla Coibita (Ranchería)</t>
  </si>
  <si>
    <t>Galeta Channel</t>
  </si>
  <si>
    <t xml:space="preserve">Pier </t>
  </si>
  <si>
    <t>Pixvae Dock</t>
  </si>
  <si>
    <t>30m</t>
  </si>
  <si>
    <t>Pixvae Dock 20m</t>
  </si>
  <si>
    <t>Pixvae Dock 30m</t>
  </si>
  <si>
    <t>Isla Colon</t>
  </si>
  <si>
    <t>Bocas Station</t>
  </si>
  <si>
    <t>Profile</t>
  </si>
  <si>
    <t>Seawater Tank SST, Hobo</t>
  </si>
  <si>
    <t>Is. Pachequilla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</si>
</sst>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09]d\-mmm\-yy;@"/>
    <numFmt numFmtId="165" formatCode="0.00000"/>
    <numFmt numFmtId="166" formatCode="0.0"/>
    <numFmt numFmtId="167" formatCode="[$-409]d\-mmm\-yyyy;@"/>
  </numFmts>
  <fonts count="20" x14ac:knownFonts="1">
    <font>
      <sz val="11"/>
      <color theme="1"/>
      <name val="Calibri"/>
      <family val="2"/>
      <scheme val="minor"/>
    </font>
    <font>
      <b/>
      <u/>
      <sz val="11"/>
      <name val="Arial"/>
      <family val="2"/>
    </font>
    <font>
      <sz val="9"/>
      <name val="Arial"/>
      <family val="2"/>
    </font>
    <font>
      <i/>
      <sz val="10"/>
      <name val="Arial"/>
      <family val="2"/>
    </font>
    <font>
      <i/>
      <sz val="9"/>
      <name val="Arial"/>
      <family val="2"/>
    </font>
    <font>
      <sz val="10"/>
      <name val="Arial"/>
      <family val="2"/>
    </font>
    <font>
      <sz val="11"/>
      <name val="Calibri"/>
      <family val="2"/>
      <scheme val="minor"/>
    </font>
    <font>
      <sz val="11"/>
      <color rgb="FFFF0000"/>
      <name val="Calibri"/>
      <family val="2"/>
      <scheme val="minor"/>
    </font>
    <font>
      <b/>
      <sz val="11"/>
      <color theme="1"/>
      <name val="Calibri"/>
      <family val="2"/>
      <scheme val="minor"/>
    </font>
    <font>
      <sz val="10"/>
      <color theme="1"/>
      <name val="Calibri"/>
      <family val="2"/>
      <scheme val="minor"/>
    </font>
    <font>
      <b/>
      <sz val="12"/>
      <color rgb="FFFF0000"/>
      <name val="Arial"/>
      <family val="2"/>
    </font>
    <font>
      <b/>
      <sz val="12"/>
      <name val="Arial"/>
      <family val="2"/>
    </font>
    <font>
      <b/>
      <sz val="10"/>
      <name val="Arial"/>
      <family val="2"/>
    </font>
    <font>
      <b/>
      <sz val="14"/>
      <color rgb="FFFF0000"/>
      <name val="Calibri"/>
      <family val="2"/>
      <scheme val="minor"/>
    </font>
    <font>
      <b/>
      <sz val="11"/>
      <color rgb="FFFF0000"/>
      <name val="Calibri"/>
      <family val="2"/>
      <scheme val="minor"/>
    </font>
    <font>
      <b/>
      <sz val="10"/>
      <color rgb="FFFF0000"/>
      <name val="Arial"/>
      <family val="2"/>
    </font>
    <font>
      <sz val="12"/>
      <name val="Times New Roman"/>
      <family val="1"/>
    </font>
    <font>
      <sz val="10"/>
      <name val="Calibri"/>
      <family val="2"/>
    </font>
    <font>
      <sz val="10"/>
      <name val="Times New Roman"/>
      <family val="1"/>
    </font>
    <font>
      <sz val="11"/>
      <name val="Calibri"/>
      <family val="2"/>
    </font>
  </fonts>
  <fills count="4">
    <fill>
      <patternFill patternType="none"/>
    </fill>
    <fill>
      <patternFill patternType="gray125"/>
    </fill>
    <fill>
      <patternFill patternType="solid">
        <fgColor rgb="FFFFFF00"/>
        <bgColor indexed="64"/>
      </patternFill>
    </fill>
    <fill>
      <patternFill patternType="solid">
        <fgColor indexed="9"/>
        <bgColor indexed="9"/>
      </patternFill>
    </fill>
  </fills>
  <borders count="5">
    <border>
      <left/>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1">
    <xf numFmtId="0" fontId="0" fillId="0" borderId="0"/>
  </cellStyleXfs>
  <cellXfs count="95">
    <xf numFmtId="0" fontId="0" fillId="0" borderId="0" xfId="0"/>
    <xf numFmtId="166" fontId="0" fillId="0" borderId="0" xfId="0" applyNumberFormat="1" applyFill="1" applyBorder="1" applyAlignment="1">
      <alignment horizontal="left"/>
    </xf>
    <xf numFmtId="0" fontId="0" fillId="0" borderId="0" xfId="0" applyAlignment="1">
      <alignment wrapText="1"/>
    </xf>
    <xf numFmtId="0" fontId="8" fillId="0" borderId="0" xfId="0" applyFont="1"/>
    <xf numFmtId="0" fontId="9" fillId="0" borderId="0" xfId="0" applyFont="1" applyBorder="1"/>
    <xf numFmtId="164" fontId="1" fillId="0" borderId="0" xfId="0" applyNumberFormat="1" applyFont="1" applyBorder="1" applyAlignment="1">
      <alignment horizontal="left"/>
    </xf>
    <xf numFmtId="2" fontId="1" fillId="0" borderId="0" xfId="0" applyNumberFormat="1" applyFont="1" applyBorder="1" applyAlignment="1">
      <alignment horizontal="center"/>
    </xf>
    <xf numFmtId="167" fontId="1" fillId="0" borderId="0" xfId="0" applyNumberFormat="1" applyFont="1" applyBorder="1" applyAlignment="1">
      <alignment horizontal="left" wrapText="1"/>
    </xf>
    <xf numFmtId="166" fontId="1" fillId="0" borderId="0" xfId="0" applyNumberFormat="1" applyFont="1" applyBorder="1" applyAlignment="1">
      <alignment horizontal="left" wrapText="1"/>
    </xf>
    <xf numFmtId="164" fontId="5" fillId="0" borderId="0" xfId="0" applyNumberFormat="1" applyFont="1" applyBorder="1" applyAlignment="1">
      <alignment horizontal="left"/>
    </xf>
    <xf numFmtId="164" fontId="3" fillId="0" borderId="0" xfId="0" applyNumberFormat="1" applyFont="1" applyBorder="1" applyAlignment="1">
      <alignment horizontal="left"/>
    </xf>
    <xf numFmtId="166" fontId="4" fillId="0" borderId="0" xfId="0" applyNumberFormat="1" applyFont="1" applyBorder="1" applyAlignment="1">
      <alignment horizontal="left"/>
    </xf>
    <xf numFmtId="167" fontId="0" fillId="0" borderId="0" xfId="0" applyNumberFormat="1" applyBorder="1" applyAlignment="1">
      <alignment horizontal="left"/>
    </xf>
    <xf numFmtId="0" fontId="5" fillId="0" borderId="0" xfId="0" applyFont="1" applyBorder="1" applyAlignment="1">
      <alignment horizontal="left"/>
    </xf>
    <xf numFmtId="166" fontId="0" fillId="0" borderId="0" xfId="0" applyNumberFormat="1" applyBorder="1" applyAlignment="1">
      <alignment horizontal="left"/>
    </xf>
    <xf numFmtId="0" fontId="0" fillId="0" borderId="0" xfId="0" applyBorder="1"/>
    <xf numFmtId="166" fontId="5" fillId="0" borderId="0" xfId="0" applyNumberFormat="1" applyFont="1" applyBorder="1" applyAlignment="1">
      <alignment horizontal="left"/>
    </xf>
    <xf numFmtId="2" fontId="6" fillId="0" borderId="0" xfId="0" applyNumberFormat="1" applyFont="1" applyBorder="1" applyAlignment="1">
      <alignment horizontal="center"/>
    </xf>
    <xf numFmtId="165" fontId="2" fillId="0" borderId="0" xfId="0" applyNumberFormat="1" applyFont="1" applyBorder="1" applyAlignment="1">
      <alignment horizontal="center"/>
    </xf>
    <xf numFmtId="166" fontId="4" fillId="0" borderId="0" xfId="0" quotePrefix="1" applyNumberFormat="1" applyFont="1" applyBorder="1" applyAlignment="1">
      <alignment horizontal="left"/>
    </xf>
    <xf numFmtId="0" fontId="4" fillId="0" borderId="0" xfId="0" quotePrefix="1" applyNumberFormat="1" applyFont="1" applyBorder="1" applyAlignment="1">
      <alignment horizontal="left"/>
    </xf>
    <xf numFmtId="167" fontId="0" fillId="0" borderId="0" xfId="0" applyNumberFormat="1" applyBorder="1"/>
    <xf numFmtId="0" fontId="7" fillId="0" borderId="0" xfId="0" applyFont="1"/>
    <xf numFmtId="0" fontId="10" fillId="0" borderId="0" xfId="0" applyFont="1"/>
    <xf numFmtId="1" fontId="11" fillId="0" borderId="0" xfId="0" applyNumberFormat="1" applyFont="1" applyAlignment="1">
      <alignment horizontal="right"/>
    </xf>
    <xf numFmtId="166" fontId="11" fillId="0" borderId="0" xfId="0" applyNumberFormat="1" applyFont="1" applyAlignment="1">
      <alignment horizontal="right"/>
    </xf>
    <xf numFmtId="166" fontId="10" fillId="0" borderId="0" xfId="0" applyNumberFormat="1" applyFont="1" applyAlignment="1">
      <alignment horizontal="right"/>
    </xf>
    <xf numFmtId="1" fontId="12" fillId="0" borderId="0" xfId="0" applyNumberFormat="1" applyFont="1" applyAlignment="1">
      <alignment horizontal="right"/>
    </xf>
    <xf numFmtId="166" fontId="0" fillId="0" borderId="0" xfId="0" applyNumberFormat="1"/>
    <xf numFmtId="166" fontId="7" fillId="0" borderId="0" xfId="0" applyNumberFormat="1" applyFont="1"/>
    <xf numFmtId="166" fontId="0" fillId="0" borderId="0" xfId="0" applyNumberFormat="1" applyAlignment="1">
      <alignment horizontal="right"/>
    </xf>
    <xf numFmtId="0" fontId="13" fillId="0" borderId="0" xfId="0" applyFont="1"/>
    <xf numFmtId="0" fontId="12" fillId="0" borderId="0" xfId="0" applyFont="1"/>
    <xf numFmtId="2" fontId="0" fillId="0" borderId="0" xfId="0" applyNumberFormat="1"/>
    <xf numFmtId="0" fontId="14" fillId="0" borderId="0" xfId="0" applyFont="1"/>
    <xf numFmtId="166" fontId="7" fillId="0" borderId="0" xfId="0" applyNumberFormat="1" applyFont="1" applyAlignment="1">
      <alignment horizontal="right"/>
    </xf>
    <xf numFmtId="0" fontId="12" fillId="0" borderId="0" xfId="0" applyFont="1" applyAlignment="1">
      <alignment horizontal="center"/>
    </xf>
    <xf numFmtId="0" fontId="0" fillId="0" borderId="0" xfId="0" applyAlignment="1">
      <alignment horizontal="center"/>
    </xf>
    <xf numFmtId="166" fontId="12" fillId="0" borderId="0" xfId="0" applyNumberFormat="1" applyFont="1" applyBorder="1"/>
    <xf numFmtId="166" fontId="12" fillId="0" borderId="0" xfId="0" applyNumberFormat="1" applyFont="1" applyBorder="1" applyAlignment="1">
      <alignment horizontal="center"/>
    </xf>
    <xf numFmtId="0" fontId="8" fillId="0" borderId="0" xfId="0" applyFont="1" applyAlignment="1">
      <alignment horizontal="center"/>
    </xf>
    <xf numFmtId="166" fontId="0" fillId="0" borderId="0" xfId="0" applyNumberFormat="1" applyAlignment="1">
      <alignment horizontal="center"/>
    </xf>
    <xf numFmtId="166" fontId="0" fillId="0" borderId="1" xfId="0" applyNumberFormat="1" applyBorder="1" applyAlignment="1">
      <alignment horizontal="center"/>
    </xf>
    <xf numFmtId="0" fontId="0" fillId="2" borderId="0" xfId="0" applyFill="1"/>
    <xf numFmtId="166" fontId="8" fillId="0" borderId="0" xfId="0" applyNumberFormat="1" applyFont="1" applyAlignment="1">
      <alignment horizontal="center"/>
    </xf>
    <xf numFmtId="164" fontId="3" fillId="0" borderId="2" xfId="0" applyNumberFormat="1" applyFont="1" applyBorder="1" applyAlignment="1">
      <alignment horizontal="left"/>
    </xf>
    <xf numFmtId="166" fontId="4" fillId="0" borderId="2" xfId="0" applyNumberFormat="1" applyFont="1" applyBorder="1" applyAlignment="1">
      <alignment horizontal="left"/>
    </xf>
    <xf numFmtId="0" fontId="0" fillId="0" borderId="0" xfId="0" applyAlignment="1">
      <alignment horizontal="right"/>
    </xf>
    <xf numFmtId="166" fontId="11" fillId="0" borderId="0" xfId="0" applyNumberFormat="1" applyFont="1" applyAlignment="1">
      <alignment horizontal="center"/>
    </xf>
    <xf numFmtId="0" fontId="0" fillId="0" borderId="0" xfId="0" applyBorder="1" applyAlignment="1">
      <alignment horizontal="center"/>
    </xf>
    <xf numFmtId="0" fontId="5" fillId="3" borderId="0" xfId="0" applyFont="1" applyFill="1" applyAlignment="1">
      <alignment wrapText="1"/>
    </xf>
    <xf numFmtId="0" fontId="0" fillId="3" borderId="0" xfId="0" applyFill="1" applyAlignment="1"/>
    <xf numFmtId="0" fontId="16" fillId="3" borderId="0" xfId="0" applyFont="1" applyFill="1" applyAlignment="1">
      <alignment vertical="center" wrapText="1"/>
    </xf>
    <xf numFmtId="0" fontId="17" fillId="3" borderId="0" xfId="0" applyFont="1" applyFill="1" applyAlignment="1">
      <alignment vertical="top"/>
    </xf>
    <xf numFmtId="0" fontId="18" fillId="3" borderId="0" xfId="0" applyFont="1" applyFill="1" applyAlignment="1">
      <alignment horizontal="center" vertical="center" wrapText="1"/>
    </xf>
    <xf numFmtId="0" fontId="19" fillId="3" borderId="0" xfId="0" applyFont="1" applyFill="1" applyAlignment="1">
      <alignment wrapText="1"/>
    </xf>
    <xf numFmtId="0" fontId="12" fillId="3" borderId="0" xfId="0" applyFont="1" applyFill="1" applyAlignment="1">
      <alignment wrapText="1"/>
    </xf>
    <xf numFmtId="0" fontId="18" fillId="3" borderId="0" xfId="0" applyFont="1" applyFill="1" applyAlignment="1">
      <alignment horizontal="left" vertical="center"/>
    </xf>
    <xf numFmtId="0" fontId="18" fillId="3" borderId="0" xfId="0" applyFont="1" applyFill="1" applyAlignment="1">
      <alignment horizontal="left" vertical="top"/>
    </xf>
    <xf numFmtId="0" fontId="0" fillId="3" borderId="0" xfId="0" applyFill="1" applyAlignment="1">
      <alignment wrapText="1"/>
    </xf>
    <xf numFmtId="0" fontId="5" fillId="3" borderId="0" xfId="0" applyFont="1" applyFill="1" applyAlignment="1">
      <alignment horizontal="left" vertical="center" wrapText="1"/>
    </xf>
    <xf numFmtId="0" fontId="5" fillId="3" borderId="0" xfId="0" applyFont="1" applyFill="1" applyAlignment="1"/>
    <xf numFmtId="0" fontId="12" fillId="3" borderId="0" xfId="0" applyFont="1" applyFill="1" applyAlignment="1">
      <alignment horizontal="left" vertical="center" wrapText="1"/>
    </xf>
    <xf numFmtId="0" fontId="5" fillId="3" borderId="0" xfId="0" applyFont="1" applyFill="1" applyAlignment="1">
      <alignment vertical="center" wrapText="1"/>
    </xf>
    <xf numFmtId="0" fontId="18" fillId="3" borderId="0" xfId="0" applyFont="1" applyFill="1" applyAlignment="1">
      <alignment horizontal="center" vertical="center"/>
    </xf>
    <xf numFmtId="0" fontId="12" fillId="3" borderId="0" xfId="0" applyFont="1" applyFill="1" applyAlignment="1">
      <alignment horizontal="center" vertical="center" wrapText="1"/>
    </xf>
    <xf numFmtId="0" fontId="12" fillId="3" borderId="0" xfId="0" applyFont="1" applyFill="1" applyAlignment="1">
      <alignment vertical="center" wrapText="1"/>
    </xf>
    <xf numFmtId="0" fontId="8" fillId="0" borderId="0" xfId="0" quotePrefix="1" applyFont="1" applyAlignment="1">
      <alignment horizontal="center"/>
    </xf>
    <xf numFmtId="166" fontId="0" fillId="2" borderId="0" xfId="0" applyNumberFormat="1" applyFill="1" applyAlignment="1">
      <alignment horizontal="center"/>
    </xf>
    <xf numFmtId="166" fontId="8" fillId="0" borderId="3" xfId="0" applyNumberFormat="1" applyFont="1" applyBorder="1" applyAlignment="1">
      <alignment horizontal="center"/>
    </xf>
    <xf numFmtId="166" fontId="8" fillId="0" borderId="0" xfId="0" applyNumberFormat="1" applyFont="1" applyBorder="1" applyAlignment="1">
      <alignment horizontal="center"/>
    </xf>
    <xf numFmtId="166" fontId="10" fillId="0" borderId="0" xfId="0" applyNumberFormat="1" applyFont="1" applyAlignment="1">
      <alignment horizontal="center"/>
    </xf>
    <xf numFmtId="166" fontId="7" fillId="0" borderId="0" xfId="0" applyNumberFormat="1" applyFont="1" applyAlignment="1">
      <alignment horizontal="center"/>
    </xf>
    <xf numFmtId="166" fontId="14" fillId="0" borderId="0" xfId="0" applyNumberFormat="1" applyFont="1"/>
    <xf numFmtId="0" fontId="8" fillId="0" borderId="1" xfId="0" applyFont="1" applyBorder="1" applyAlignment="1">
      <alignment horizontal="center"/>
    </xf>
    <xf numFmtId="0" fontId="7" fillId="0" borderId="0" xfId="0" applyFont="1" applyAlignment="1">
      <alignment horizontal="center"/>
    </xf>
    <xf numFmtId="0" fontId="14" fillId="0" borderId="0" xfId="0" applyFont="1" applyAlignment="1">
      <alignment horizontal="center"/>
    </xf>
    <xf numFmtId="166" fontId="14" fillId="0" borderId="0" xfId="0" applyNumberFormat="1" applyFont="1" applyAlignment="1">
      <alignment horizontal="center"/>
    </xf>
    <xf numFmtId="1" fontId="15" fillId="0" borderId="0" xfId="0" applyNumberFormat="1" applyFont="1" applyAlignment="1">
      <alignment horizontal="right"/>
    </xf>
    <xf numFmtId="165" fontId="2" fillId="0" borderId="3" xfId="0" applyNumberFormat="1" applyFont="1" applyBorder="1" applyAlignment="1">
      <alignment horizontal="center"/>
    </xf>
    <xf numFmtId="15" fontId="5" fillId="0" borderId="0" xfId="0" applyNumberFormat="1" applyFont="1" applyBorder="1" applyAlignment="1">
      <alignment horizontal="left"/>
    </xf>
    <xf numFmtId="166" fontId="8" fillId="0" borderId="1" xfId="0" applyNumberFormat="1" applyFont="1" applyBorder="1" applyAlignment="1">
      <alignment horizontal="center"/>
    </xf>
    <xf numFmtId="0" fontId="0" fillId="0" borderId="1" xfId="0" applyBorder="1" applyAlignment="1">
      <alignment horizontal="center"/>
    </xf>
    <xf numFmtId="166" fontId="0" fillId="0" borderId="1" xfId="0" applyNumberFormat="1" applyBorder="1"/>
    <xf numFmtId="166" fontId="12" fillId="0" borderId="0" xfId="0" applyNumberFormat="1" applyFont="1" applyBorder="1" applyAlignment="1">
      <alignment horizontal="center"/>
    </xf>
    <xf numFmtId="0" fontId="8" fillId="0" borderId="0" xfId="0" applyFont="1" applyAlignment="1">
      <alignment horizontal="center"/>
    </xf>
    <xf numFmtId="166" fontId="0" fillId="0" borderId="0" xfId="0" applyNumberFormat="1" applyAlignment="1">
      <alignment horizontal="center" vertical="center"/>
    </xf>
    <xf numFmtId="0" fontId="0" fillId="0" borderId="0" xfId="0"/>
    <xf numFmtId="166" fontId="12" fillId="0" borderId="0" xfId="0" applyNumberFormat="1" applyFont="1" applyBorder="1" applyAlignment="1">
      <alignment horizontal="center"/>
    </xf>
    <xf numFmtId="0" fontId="8" fillId="0" borderId="0" xfId="0" applyFont="1" applyAlignment="1">
      <alignment horizontal="center"/>
    </xf>
    <xf numFmtId="166" fontId="12" fillId="0" borderId="1" xfId="0" applyNumberFormat="1" applyFont="1" applyBorder="1" applyAlignment="1">
      <alignment horizontal="center"/>
    </xf>
    <xf numFmtId="166" fontId="10" fillId="0" borderId="1" xfId="0" applyNumberFormat="1" applyFont="1" applyBorder="1" applyAlignment="1">
      <alignment horizontal="center"/>
    </xf>
    <xf numFmtId="166" fontId="10" fillId="0" borderId="0" xfId="0" applyNumberFormat="1" applyFont="1" applyBorder="1" applyAlignment="1">
      <alignment horizontal="center"/>
    </xf>
    <xf numFmtId="166" fontId="8" fillId="0" borderId="3" xfId="0" applyNumberFormat="1" applyFont="1" applyBorder="1" applyAlignment="1">
      <alignment horizontal="center"/>
    </xf>
    <xf numFmtId="166" fontId="12" fillId="0" borderId="4" xfId="0" applyNumberFormat="1" applyFont="1" applyBorder="1" applyAlignment="1">
      <alignment horizontal="center"/>
    </xf>
  </cellXfs>
  <cellStyles count="1">
    <cellStyle name="Normal" xfId="0" builtinId="0"/>
  </cellStyles>
  <dxfs count="0"/>
  <tableStyles count="0" defaultTableStyle="TableStyleMedium2" defaultPivotStyle="PivotStyleLight16"/>
  <colors>
    <mruColors>
      <color rgb="FF2D11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4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5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5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59.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6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6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6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6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6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6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66.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67.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68.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69.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70.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71.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72.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73.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7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7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6.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77.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78.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79.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Platform</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2022</c:v>
          </c:tx>
          <c:spPr>
            <a:ln>
              <a:solidFill>
                <a:srgbClr val="2D11FB"/>
              </a:solidFill>
            </a:ln>
          </c:spPr>
          <c:marker>
            <c:symbol val="square"/>
            <c:size val="8"/>
            <c:spPr>
              <a:solidFill>
                <a:srgbClr val="2D11FB"/>
              </a:solidFill>
              <a:ln>
                <a:solidFill>
                  <a:srgbClr val="2D11FB"/>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Bocas!$B$26:$M$26</c:f>
              <c:numCache>
                <c:formatCode>0.0</c:formatCode>
                <c:ptCount val="12"/>
                <c:pt idx="0">
                  <c:v>28.23</c:v>
                </c:pt>
                <c:pt idx="1">
                  <c:v>27.978999999999999</c:v>
                </c:pt>
                <c:pt idx="2">
                  <c:v>28.414000000000001</c:v>
                </c:pt>
                <c:pt idx="3">
                  <c:v>28.806999999999999</c:v>
                </c:pt>
                <c:pt idx="4">
                  <c:v>29.635000000000002</c:v>
                </c:pt>
                <c:pt idx="5">
                  <c:v>29.436</c:v>
                </c:pt>
                <c:pt idx="6">
                  <c:v>28.934999999999999</c:v>
                </c:pt>
              </c:numCache>
            </c:numRef>
          </c:val>
          <c:smooth val="0"/>
          <c:extLst>
            <c:ext xmlns:c16="http://schemas.microsoft.com/office/drawing/2014/chart" uri="{C3380CC4-5D6E-409C-BE32-E72D297353CC}">
              <c16:uniqueId val="{00000000-7C3C-49F6-BF7B-14A90BE68731}"/>
            </c:ext>
          </c:extLst>
        </c:ser>
        <c:ser>
          <c:idx val="1"/>
          <c:order val="1"/>
          <c:tx>
            <c:v>2002-2021</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Bocas!$B$34:$M$34</c:f>
                <c:numCache>
                  <c:formatCode>General</c:formatCode>
                  <c:ptCount val="12"/>
                  <c:pt idx="0">
                    <c:v>0.6107184100023425</c:v>
                  </c:pt>
                  <c:pt idx="1">
                    <c:v>0.52635334339705997</c:v>
                  </c:pt>
                  <c:pt idx="2">
                    <c:v>0.5727390330682901</c:v>
                  </c:pt>
                  <c:pt idx="3">
                    <c:v>0.45172423760753116</c:v>
                  </c:pt>
                  <c:pt idx="4">
                    <c:v>0.51297689236968891</c:v>
                  </c:pt>
                  <c:pt idx="5">
                    <c:v>0.42007935027363036</c:v>
                  </c:pt>
                  <c:pt idx="6">
                    <c:v>0.42326468016323332</c:v>
                  </c:pt>
                  <c:pt idx="7">
                    <c:v>0.46571272173013112</c:v>
                  </c:pt>
                  <c:pt idx="8">
                    <c:v>0.35254898502492532</c:v>
                  </c:pt>
                  <c:pt idx="9">
                    <c:v>0.36080230772981209</c:v>
                  </c:pt>
                  <c:pt idx="10">
                    <c:v>0.64245745302499901</c:v>
                  </c:pt>
                  <c:pt idx="11">
                    <c:v>0.62340772119224319</c:v>
                  </c:pt>
                </c:numCache>
              </c:numRef>
            </c:plus>
            <c:minus>
              <c:numRef>
                <c:f>Bocas!$B$34:$M$34</c:f>
                <c:numCache>
                  <c:formatCode>General</c:formatCode>
                  <c:ptCount val="12"/>
                  <c:pt idx="0">
                    <c:v>0.6107184100023425</c:v>
                  </c:pt>
                  <c:pt idx="1">
                    <c:v>0.52635334339705997</c:v>
                  </c:pt>
                  <c:pt idx="2">
                    <c:v>0.5727390330682901</c:v>
                  </c:pt>
                  <c:pt idx="3">
                    <c:v>0.45172423760753116</c:v>
                  </c:pt>
                  <c:pt idx="4">
                    <c:v>0.51297689236968891</c:v>
                  </c:pt>
                  <c:pt idx="5">
                    <c:v>0.42007935027363036</c:v>
                  </c:pt>
                  <c:pt idx="6">
                    <c:v>0.42326468016323332</c:v>
                  </c:pt>
                  <c:pt idx="7">
                    <c:v>0.46571272173013112</c:v>
                  </c:pt>
                  <c:pt idx="8">
                    <c:v>0.35254898502492532</c:v>
                  </c:pt>
                  <c:pt idx="9">
                    <c:v>0.36080230772981209</c:v>
                  </c:pt>
                  <c:pt idx="10">
                    <c:v>0.64245745302499901</c:v>
                  </c:pt>
                  <c:pt idx="11">
                    <c:v>0.62340772119224319</c:v>
                  </c:pt>
                </c:numCache>
              </c:numRef>
            </c:minus>
          </c:errBars>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Bocas!$B$33:$M$33</c:f>
              <c:numCache>
                <c:formatCode>0.0</c:formatCode>
                <c:ptCount val="12"/>
                <c:pt idx="0">
                  <c:v>27.669349999999998</c:v>
                </c:pt>
                <c:pt idx="1">
                  <c:v>27.910500000000003</c:v>
                </c:pt>
                <c:pt idx="2">
                  <c:v>28.296999999999997</c:v>
                </c:pt>
                <c:pt idx="3">
                  <c:v>28.934550000000002</c:v>
                </c:pt>
                <c:pt idx="4">
                  <c:v>29.486350000000005</c:v>
                </c:pt>
                <c:pt idx="5">
                  <c:v>29.639850000000006</c:v>
                </c:pt>
                <c:pt idx="6">
                  <c:v>28.852400000000006</c:v>
                </c:pt>
                <c:pt idx="7">
                  <c:v>29.123315789473683</c:v>
                </c:pt>
                <c:pt idx="8">
                  <c:v>29.74795000000001</c:v>
                </c:pt>
                <c:pt idx="9">
                  <c:v>29.842900000000007</c:v>
                </c:pt>
                <c:pt idx="10">
                  <c:v>28.810000000000002</c:v>
                </c:pt>
                <c:pt idx="11">
                  <c:v>27.883150000000008</c:v>
                </c:pt>
              </c:numCache>
            </c:numRef>
          </c:val>
          <c:smooth val="0"/>
          <c:extLst>
            <c:ext xmlns:c16="http://schemas.microsoft.com/office/drawing/2014/chart" uri="{C3380CC4-5D6E-409C-BE32-E72D297353CC}">
              <c16:uniqueId val="{00000001-7C3C-49F6-BF7B-14A90BE68731}"/>
            </c:ext>
          </c:extLst>
        </c:ser>
        <c:dLbls>
          <c:showLegendKey val="0"/>
          <c:showVal val="0"/>
          <c:showCatName val="0"/>
          <c:showSerName val="0"/>
          <c:showPercent val="0"/>
          <c:showBubbleSize val="0"/>
        </c:dLbls>
        <c:marker val="1"/>
        <c:smooth val="0"/>
        <c:axId val="636726856"/>
        <c:axId val="636727248"/>
      </c:lineChart>
      <c:catAx>
        <c:axId val="63672685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36727248"/>
        <c:crosses val="autoZero"/>
        <c:auto val="1"/>
        <c:lblAlgn val="ctr"/>
        <c:lblOffset val="100"/>
        <c:noMultiLvlLbl val="0"/>
      </c:catAx>
      <c:valAx>
        <c:axId val="636727248"/>
        <c:scaling>
          <c:orientation val="minMax"/>
          <c:max val="31"/>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36726856"/>
        <c:crosses val="autoZero"/>
        <c:crossBetween val="between"/>
        <c:majorUnit val="1"/>
      </c:valAx>
      <c:spPr>
        <a:noFill/>
        <a:ln w="25400">
          <a:noFill/>
        </a:ln>
      </c:spPr>
    </c:plotArea>
    <c:legend>
      <c:legendPos val="r"/>
      <c:layout>
        <c:manualLayout>
          <c:xMode val="edge"/>
          <c:yMode val="edge"/>
          <c:x val="0.81137258410880453"/>
          <c:y val="0.6872905714865871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Mangrove 'B'</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Bocas!$B$242:$M$242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Bocas!$B$263:$M$263</c:f>
              <c:numCache>
                <c:formatCode>0.0</c:formatCode>
                <c:ptCount val="12"/>
                <c:pt idx="0">
                  <c:v>28.02</c:v>
                </c:pt>
                <c:pt idx="1">
                  <c:v>28.324999999999999</c:v>
                </c:pt>
                <c:pt idx="2">
                  <c:v>28.324999999999999</c:v>
                </c:pt>
                <c:pt idx="3">
                  <c:v>28.32</c:v>
                </c:pt>
                <c:pt idx="4">
                  <c:v>29.3</c:v>
                </c:pt>
                <c:pt idx="5">
                  <c:v>30.024999999999999</c:v>
                </c:pt>
                <c:pt idx="6">
                  <c:v>28.54</c:v>
                </c:pt>
                <c:pt idx="7">
                  <c:v>28.774999999999999</c:v>
                </c:pt>
                <c:pt idx="8">
                  <c:v>30.024999999999999</c:v>
                </c:pt>
                <c:pt idx="9">
                  <c:v>29.32</c:v>
                </c:pt>
                <c:pt idx="10">
                  <c:v>28.55</c:v>
                </c:pt>
                <c:pt idx="11">
                  <c:v>28.04</c:v>
                </c:pt>
              </c:numCache>
            </c:numRef>
          </c:val>
          <c:smooth val="0"/>
          <c:extLst>
            <c:ext xmlns:c16="http://schemas.microsoft.com/office/drawing/2014/chart" uri="{C3380CC4-5D6E-409C-BE32-E72D297353CC}">
              <c16:uniqueId val="{00000000-4A27-4694-9E58-7721F76A2BC3}"/>
            </c:ext>
          </c:extLst>
        </c:ser>
        <c:ser>
          <c:idx val="1"/>
          <c:order val="1"/>
          <c:tx>
            <c:v>1999-2018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Bocas!$B$274:$M$274</c:f>
                <c:numCache>
                  <c:formatCode>General</c:formatCode>
                  <c:ptCount val="12"/>
                  <c:pt idx="0">
                    <c:v>0.60728179329746734</c:v>
                  </c:pt>
                  <c:pt idx="1">
                    <c:v>0.54738045968691529</c:v>
                  </c:pt>
                  <c:pt idx="2">
                    <c:v>0.60467845125468511</c:v>
                  </c:pt>
                  <c:pt idx="3">
                    <c:v>1.0807103993763827</c:v>
                  </c:pt>
                  <c:pt idx="4">
                    <c:v>0.56245755104898942</c:v>
                  </c:pt>
                  <c:pt idx="5">
                    <c:v>0.51243866203960531</c:v>
                  </c:pt>
                  <c:pt idx="6">
                    <c:v>0.59597609012442732</c:v>
                  </c:pt>
                  <c:pt idx="7">
                    <c:v>0.49298759082342269</c:v>
                  </c:pt>
                  <c:pt idx="8">
                    <c:v>0.44202117662871687</c:v>
                  </c:pt>
                  <c:pt idx="9">
                    <c:v>0.43892666545455988</c:v>
                  </c:pt>
                  <c:pt idx="10">
                    <c:v>0.58371094780570587</c:v>
                  </c:pt>
                  <c:pt idx="11">
                    <c:v>0.66700824582609153</c:v>
                  </c:pt>
                </c:numCache>
              </c:numRef>
            </c:plus>
            <c:minus>
              <c:numRef>
                <c:f>Bocas!$B$274:$M$274</c:f>
                <c:numCache>
                  <c:formatCode>General</c:formatCode>
                  <c:ptCount val="12"/>
                  <c:pt idx="0">
                    <c:v>0.60728179329746734</c:v>
                  </c:pt>
                  <c:pt idx="1">
                    <c:v>0.54738045968691529</c:v>
                  </c:pt>
                  <c:pt idx="2">
                    <c:v>0.60467845125468511</c:v>
                  </c:pt>
                  <c:pt idx="3">
                    <c:v>1.0807103993763827</c:v>
                  </c:pt>
                  <c:pt idx="4">
                    <c:v>0.56245755104898942</c:v>
                  </c:pt>
                  <c:pt idx="5">
                    <c:v>0.51243866203960531</c:v>
                  </c:pt>
                  <c:pt idx="6">
                    <c:v>0.59597609012442732</c:v>
                  </c:pt>
                  <c:pt idx="7">
                    <c:v>0.49298759082342269</c:v>
                  </c:pt>
                  <c:pt idx="8">
                    <c:v>0.44202117662871687</c:v>
                  </c:pt>
                  <c:pt idx="9">
                    <c:v>0.43892666545455988</c:v>
                  </c:pt>
                  <c:pt idx="10">
                    <c:v>0.58371094780570587</c:v>
                  </c:pt>
                  <c:pt idx="11">
                    <c:v>0.66700824582609153</c:v>
                  </c:pt>
                </c:numCache>
              </c:numRef>
            </c:minus>
          </c:errBars>
          <c:cat>
            <c:strRef>
              <c:f>Bocas!$B$242:$M$242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Bocas!$B$273:$M$273</c:f>
              <c:numCache>
                <c:formatCode>0.0</c:formatCode>
                <c:ptCount val="12"/>
                <c:pt idx="0">
                  <c:v>27.448333333333334</c:v>
                </c:pt>
                <c:pt idx="1">
                  <c:v>27.737352941176464</c:v>
                </c:pt>
                <c:pt idx="2">
                  <c:v>28.205833333333331</c:v>
                </c:pt>
                <c:pt idx="3">
                  <c:v>29.090555555555554</c:v>
                </c:pt>
                <c:pt idx="4">
                  <c:v>29.309444444444441</c:v>
                </c:pt>
                <c:pt idx="5">
                  <c:v>29.49441176470588</c:v>
                </c:pt>
                <c:pt idx="6">
                  <c:v>28.650000000000006</c:v>
                </c:pt>
                <c:pt idx="7">
                  <c:v>28.958529411764697</c:v>
                </c:pt>
                <c:pt idx="8">
                  <c:v>29.750294117647051</c:v>
                </c:pt>
                <c:pt idx="9">
                  <c:v>29.777647058823529</c:v>
                </c:pt>
                <c:pt idx="10">
                  <c:v>28.51570588235294</c:v>
                </c:pt>
                <c:pt idx="11">
                  <c:v>27.555000000000003</c:v>
                </c:pt>
              </c:numCache>
            </c:numRef>
          </c:val>
          <c:smooth val="0"/>
          <c:extLst>
            <c:ext xmlns:c16="http://schemas.microsoft.com/office/drawing/2014/chart" uri="{C3380CC4-5D6E-409C-BE32-E72D297353CC}">
              <c16:uniqueId val="{00000001-4A27-4694-9E58-7721F76A2BC3}"/>
            </c:ext>
          </c:extLst>
        </c:ser>
        <c:dLbls>
          <c:showLegendKey val="0"/>
          <c:showVal val="0"/>
          <c:showCatName val="0"/>
          <c:showSerName val="0"/>
          <c:showPercent val="0"/>
          <c:showBubbleSize val="0"/>
        </c:dLbls>
        <c:marker val="1"/>
        <c:smooth val="0"/>
        <c:axId val="606203768"/>
        <c:axId val="599465576"/>
      </c:lineChart>
      <c:catAx>
        <c:axId val="60620376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599465576"/>
        <c:crosses val="autoZero"/>
        <c:auto val="1"/>
        <c:lblAlgn val="ctr"/>
        <c:lblOffset val="100"/>
        <c:noMultiLvlLbl val="0"/>
      </c:catAx>
      <c:valAx>
        <c:axId val="599465576"/>
        <c:scaling>
          <c:orientation val="minMax"/>
          <c:max val="32"/>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06203768"/>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Mangrove 'C'</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Bocas!$B$284:$M$284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Bocas!$B$305:$M$305</c:f>
              <c:numCache>
                <c:formatCode>0.0</c:formatCode>
                <c:ptCount val="12"/>
                <c:pt idx="0">
                  <c:v>27.98</c:v>
                </c:pt>
                <c:pt idx="1">
                  <c:v>28.324999999999999</c:v>
                </c:pt>
                <c:pt idx="2">
                  <c:v>28.55</c:v>
                </c:pt>
                <c:pt idx="3">
                  <c:v>28.34</c:v>
                </c:pt>
                <c:pt idx="4">
                  <c:v>29.25</c:v>
                </c:pt>
                <c:pt idx="5">
                  <c:v>30.024999999999999</c:v>
                </c:pt>
                <c:pt idx="6">
                  <c:v>28.54</c:v>
                </c:pt>
                <c:pt idx="7">
                  <c:v>28.925000000000001</c:v>
                </c:pt>
                <c:pt idx="8">
                  <c:v>29.875</c:v>
                </c:pt>
                <c:pt idx="9">
                  <c:v>29.32</c:v>
                </c:pt>
                <c:pt idx="10">
                  <c:v>28.524999999999999</c:v>
                </c:pt>
                <c:pt idx="11">
                  <c:v>28.04</c:v>
                </c:pt>
              </c:numCache>
            </c:numRef>
          </c:val>
          <c:smooth val="0"/>
          <c:extLst>
            <c:ext xmlns:c16="http://schemas.microsoft.com/office/drawing/2014/chart" uri="{C3380CC4-5D6E-409C-BE32-E72D297353CC}">
              <c16:uniqueId val="{00000000-5945-4074-AB0B-DDB8D0F47A5F}"/>
            </c:ext>
          </c:extLst>
        </c:ser>
        <c:ser>
          <c:idx val="1"/>
          <c:order val="1"/>
          <c:tx>
            <c:v>1999-2018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Bocas!$B$316:$M$316</c:f>
                <c:numCache>
                  <c:formatCode>General</c:formatCode>
                  <c:ptCount val="12"/>
                  <c:pt idx="0">
                    <c:v>0.63055531081737748</c:v>
                  </c:pt>
                  <c:pt idx="1">
                    <c:v>0.51553655658592268</c:v>
                  </c:pt>
                  <c:pt idx="2">
                    <c:v>0.59186119420233507</c:v>
                  </c:pt>
                  <c:pt idx="3">
                    <c:v>1.0646181309304674</c:v>
                  </c:pt>
                  <c:pt idx="4">
                    <c:v>0.56078522213007498</c:v>
                  </c:pt>
                  <c:pt idx="5">
                    <c:v>0.52102733641731069</c:v>
                  </c:pt>
                  <c:pt idx="6">
                    <c:v>0.64633810128791735</c:v>
                  </c:pt>
                  <c:pt idx="7">
                    <c:v>0.46743904918810814</c:v>
                  </c:pt>
                  <c:pt idx="8">
                    <c:v>0.3866522985836241</c:v>
                  </c:pt>
                  <c:pt idx="9">
                    <c:v>0.45538283829297427</c:v>
                  </c:pt>
                  <c:pt idx="10">
                    <c:v>0.57413938151964916</c:v>
                  </c:pt>
                  <c:pt idx="11">
                    <c:v>0.68236935832177437</c:v>
                  </c:pt>
                </c:numCache>
              </c:numRef>
            </c:plus>
            <c:minus>
              <c:numRef>
                <c:f>Bocas!$B$316:$M$316</c:f>
                <c:numCache>
                  <c:formatCode>General</c:formatCode>
                  <c:ptCount val="12"/>
                  <c:pt idx="0">
                    <c:v>0.63055531081737748</c:v>
                  </c:pt>
                  <c:pt idx="1">
                    <c:v>0.51553655658592268</c:v>
                  </c:pt>
                  <c:pt idx="2">
                    <c:v>0.59186119420233507</c:v>
                  </c:pt>
                  <c:pt idx="3">
                    <c:v>1.0646181309304674</c:v>
                  </c:pt>
                  <c:pt idx="4">
                    <c:v>0.56078522213007498</c:v>
                  </c:pt>
                  <c:pt idx="5">
                    <c:v>0.52102733641731069</c:v>
                  </c:pt>
                  <c:pt idx="6">
                    <c:v>0.64633810128791735</c:v>
                  </c:pt>
                  <c:pt idx="7">
                    <c:v>0.46743904918810814</c:v>
                  </c:pt>
                  <c:pt idx="8">
                    <c:v>0.3866522985836241</c:v>
                  </c:pt>
                  <c:pt idx="9">
                    <c:v>0.45538283829297427</c:v>
                  </c:pt>
                  <c:pt idx="10">
                    <c:v>0.57413938151964916</c:v>
                  </c:pt>
                  <c:pt idx="11">
                    <c:v>0.68236935832177437</c:v>
                  </c:pt>
                </c:numCache>
              </c:numRef>
            </c:minus>
          </c:errBars>
          <c:cat>
            <c:strRef>
              <c:f>Bocas!$B$284:$M$284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Bocas!$B$315:$M$315</c:f>
              <c:numCache>
                <c:formatCode>0.0</c:formatCode>
                <c:ptCount val="12"/>
                <c:pt idx="0">
                  <c:v>27.426666666666669</c:v>
                </c:pt>
                <c:pt idx="1">
                  <c:v>27.773235294117647</c:v>
                </c:pt>
                <c:pt idx="2">
                  <c:v>28.230555555555561</c:v>
                </c:pt>
                <c:pt idx="3">
                  <c:v>29.11666666666666</c:v>
                </c:pt>
                <c:pt idx="4">
                  <c:v>29.312777777777779</c:v>
                </c:pt>
                <c:pt idx="5">
                  <c:v>29.520882352941175</c:v>
                </c:pt>
                <c:pt idx="6">
                  <c:v>28.611764705882351</c:v>
                </c:pt>
                <c:pt idx="7">
                  <c:v>28.981470588235286</c:v>
                </c:pt>
                <c:pt idx="8">
                  <c:v>29.714999999999996</c:v>
                </c:pt>
                <c:pt idx="9">
                  <c:v>29.788823529411758</c:v>
                </c:pt>
                <c:pt idx="10">
                  <c:v>28.523823529411764</c:v>
                </c:pt>
                <c:pt idx="11">
                  <c:v>27.578235294117647</c:v>
                </c:pt>
              </c:numCache>
            </c:numRef>
          </c:val>
          <c:smooth val="0"/>
          <c:extLst>
            <c:ext xmlns:c16="http://schemas.microsoft.com/office/drawing/2014/chart" uri="{C3380CC4-5D6E-409C-BE32-E72D297353CC}">
              <c16:uniqueId val="{00000001-5945-4074-AB0B-DDB8D0F47A5F}"/>
            </c:ext>
          </c:extLst>
        </c:ser>
        <c:dLbls>
          <c:showLegendKey val="0"/>
          <c:showVal val="0"/>
          <c:showCatName val="0"/>
          <c:showSerName val="0"/>
          <c:showPercent val="0"/>
          <c:showBubbleSize val="0"/>
        </c:dLbls>
        <c:marker val="1"/>
        <c:smooth val="0"/>
        <c:axId val="599466360"/>
        <c:axId val="599466752"/>
      </c:lineChart>
      <c:catAx>
        <c:axId val="59946636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599466752"/>
        <c:crosses val="autoZero"/>
        <c:auto val="1"/>
        <c:lblAlgn val="ctr"/>
        <c:lblOffset val="100"/>
        <c:noMultiLvlLbl val="0"/>
      </c:catAx>
      <c:valAx>
        <c:axId val="599466752"/>
        <c:scaling>
          <c:orientation val="minMax"/>
          <c:max val="32"/>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599466360"/>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Coral Reef</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Bocas!$B$137:$M$137</c:f>
              <c:numCache>
                <c:formatCode>0.0</c:formatCode>
                <c:ptCount val="12"/>
                <c:pt idx="0">
                  <c:v>28.02</c:v>
                </c:pt>
                <c:pt idx="1">
                  <c:v>28.475000000000001</c:v>
                </c:pt>
                <c:pt idx="2">
                  <c:v>28.05</c:v>
                </c:pt>
                <c:pt idx="3">
                  <c:v>28.5</c:v>
                </c:pt>
                <c:pt idx="4">
                  <c:v>29.3</c:v>
                </c:pt>
                <c:pt idx="5">
                  <c:v>29.975000000000001</c:v>
                </c:pt>
                <c:pt idx="6">
                  <c:v>28.46</c:v>
                </c:pt>
                <c:pt idx="7">
                  <c:v>29.05</c:v>
                </c:pt>
                <c:pt idx="8">
                  <c:v>29.625</c:v>
                </c:pt>
                <c:pt idx="9">
                  <c:v>29.42</c:v>
                </c:pt>
                <c:pt idx="10">
                  <c:v>28.65</c:v>
                </c:pt>
                <c:pt idx="11">
                  <c:v>27.86</c:v>
                </c:pt>
              </c:numCache>
            </c:numRef>
          </c:val>
          <c:smooth val="0"/>
          <c:extLst>
            <c:ext xmlns:c16="http://schemas.microsoft.com/office/drawing/2014/chart" uri="{C3380CC4-5D6E-409C-BE32-E72D297353CC}">
              <c16:uniqueId val="{00000000-8DB0-4A83-A569-41CCD9FD7D17}"/>
            </c:ext>
          </c:extLst>
        </c:ser>
        <c:ser>
          <c:idx val="1"/>
          <c:order val="1"/>
          <c:tx>
            <c:v>1999-2018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Bocas!$B$148:$M$148</c:f>
                <c:numCache>
                  <c:formatCode>General</c:formatCode>
                  <c:ptCount val="12"/>
                  <c:pt idx="0">
                    <c:v>0.59197011615541228</c:v>
                  </c:pt>
                  <c:pt idx="1">
                    <c:v>0.60044708002157243</c:v>
                  </c:pt>
                  <c:pt idx="2">
                    <c:v>0.70711496869134971</c:v>
                  </c:pt>
                  <c:pt idx="3">
                    <c:v>0.55833658024717114</c:v>
                  </c:pt>
                  <c:pt idx="4">
                    <c:v>0.48315955738734706</c:v>
                  </c:pt>
                  <c:pt idx="5">
                    <c:v>0.51066384813248089</c:v>
                  </c:pt>
                  <c:pt idx="6">
                    <c:v>0.57231639206961316</c:v>
                  </c:pt>
                  <c:pt idx="7">
                    <c:v>0.5136174595327172</c:v>
                  </c:pt>
                  <c:pt idx="8">
                    <c:v>0.36647422182625333</c:v>
                  </c:pt>
                  <c:pt idx="9">
                    <c:v>0.44485479594321997</c:v>
                  </c:pt>
                  <c:pt idx="10">
                    <c:v>0.44889769963416187</c:v>
                  </c:pt>
                  <c:pt idx="11">
                    <c:v>0.61053961249132149</c:v>
                  </c:pt>
                </c:numCache>
              </c:numRef>
            </c:plus>
            <c:minus>
              <c:numRef>
                <c:f>Bocas!$B$148:$M$148</c:f>
                <c:numCache>
                  <c:formatCode>General</c:formatCode>
                  <c:ptCount val="12"/>
                  <c:pt idx="0">
                    <c:v>0.59197011615541228</c:v>
                  </c:pt>
                  <c:pt idx="1">
                    <c:v>0.60044708002157243</c:v>
                  </c:pt>
                  <c:pt idx="2">
                    <c:v>0.70711496869134971</c:v>
                  </c:pt>
                  <c:pt idx="3">
                    <c:v>0.55833658024717114</c:v>
                  </c:pt>
                  <c:pt idx="4">
                    <c:v>0.48315955738734706</c:v>
                  </c:pt>
                  <c:pt idx="5">
                    <c:v>0.51066384813248089</c:v>
                  </c:pt>
                  <c:pt idx="6">
                    <c:v>0.57231639206961316</c:v>
                  </c:pt>
                  <c:pt idx="7">
                    <c:v>0.5136174595327172</c:v>
                  </c:pt>
                  <c:pt idx="8">
                    <c:v>0.36647422182625333</c:v>
                  </c:pt>
                  <c:pt idx="9">
                    <c:v>0.44485479594321997</c:v>
                  </c:pt>
                  <c:pt idx="10">
                    <c:v>0.44889769963416187</c:v>
                  </c:pt>
                  <c:pt idx="11">
                    <c:v>0.61053961249132149</c:v>
                  </c:pt>
                </c:numCache>
              </c:numRef>
            </c:minus>
          </c:errBars>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Bocas!$B$147:$M$147</c:f>
              <c:numCache>
                <c:formatCode>0.0</c:formatCode>
                <c:ptCount val="12"/>
                <c:pt idx="0">
                  <c:v>27.306249999999995</c:v>
                </c:pt>
                <c:pt idx="1">
                  <c:v>27.558157894736844</c:v>
                </c:pt>
                <c:pt idx="2">
                  <c:v>28.096999999999998</c:v>
                </c:pt>
                <c:pt idx="3">
                  <c:v>28.718499999999999</c:v>
                </c:pt>
                <c:pt idx="4">
                  <c:v>29.213000000000001</c:v>
                </c:pt>
                <c:pt idx="5">
                  <c:v>29.457250000000005</c:v>
                </c:pt>
                <c:pt idx="6">
                  <c:v>28.547500000000007</c:v>
                </c:pt>
                <c:pt idx="7">
                  <c:v>28.841499999999996</c:v>
                </c:pt>
                <c:pt idx="8">
                  <c:v>29.574249999999996</c:v>
                </c:pt>
                <c:pt idx="9">
                  <c:v>29.626999999999992</c:v>
                </c:pt>
                <c:pt idx="10">
                  <c:v>28.437249999999995</c:v>
                </c:pt>
                <c:pt idx="11">
                  <c:v>27.50075</c:v>
                </c:pt>
              </c:numCache>
            </c:numRef>
          </c:val>
          <c:smooth val="0"/>
          <c:extLst>
            <c:ext xmlns:c16="http://schemas.microsoft.com/office/drawing/2014/chart" uri="{C3380CC4-5D6E-409C-BE32-E72D297353CC}">
              <c16:uniqueId val="{00000001-8DB0-4A83-A569-41CCD9FD7D17}"/>
            </c:ext>
          </c:extLst>
        </c:ser>
        <c:dLbls>
          <c:showLegendKey val="0"/>
          <c:showVal val="0"/>
          <c:showCatName val="0"/>
          <c:showSerName val="0"/>
          <c:showPercent val="0"/>
          <c:showBubbleSize val="0"/>
        </c:dLbls>
        <c:marker val="1"/>
        <c:smooth val="0"/>
        <c:axId val="147977536"/>
        <c:axId val="147977928"/>
      </c:lineChart>
      <c:catAx>
        <c:axId val="14797753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147977928"/>
        <c:crosses val="autoZero"/>
        <c:auto val="1"/>
        <c:lblAlgn val="ctr"/>
        <c:lblOffset val="100"/>
        <c:noMultiLvlLbl val="0"/>
      </c:catAx>
      <c:valAx>
        <c:axId val="147977928"/>
        <c:scaling>
          <c:orientation val="minMax"/>
          <c:max val="31"/>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147977536"/>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Mangrove 'Mud'</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2022</c:v>
          </c:tx>
          <c:spPr>
            <a:ln>
              <a:solidFill>
                <a:srgbClr val="2D11FB"/>
              </a:solidFill>
            </a:ln>
          </c:spPr>
          <c:marker>
            <c:symbol val="square"/>
            <c:size val="8"/>
            <c:spPr>
              <a:solidFill>
                <a:srgbClr val="2D11FB"/>
              </a:solidFill>
              <a:ln>
                <a:solidFill>
                  <a:srgbClr val="2D11FB"/>
                </a:solidFill>
              </a:ln>
            </c:spPr>
          </c:marker>
          <c:cat>
            <c:strRef>
              <c:f>Bocas!$B$284:$M$284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Bocas!$B$560:$M$560</c:f>
              <c:numCache>
                <c:formatCode>0.0</c:formatCode>
                <c:ptCount val="12"/>
                <c:pt idx="0">
                  <c:v>27.521000000000001</c:v>
                </c:pt>
                <c:pt idx="1">
                  <c:v>27.545999999999999</c:v>
                </c:pt>
                <c:pt idx="2">
                  <c:v>28.224</c:v>
                </c:pt>
                <c:pt idx="3">
                  <c:v>28.678000000000001</c:v>
                </c:pt>
                <c:pt idx="4">
                  <c:v>29.564</c:v>
                </c:pt>
                <c:pt idx="5">
                  <c:v>29.123000000000001</c:v>
                </c:pt>
              </c:numCache>
            </c:numRef>
          </c:val>
          <c:smooth val="0"/>
          <c:extLst>
            <c:ext xmlns:c16="http://schemas.microsoft.com/office/drawing/2014/chart" uri="{C3380CC4-5D6E-409C-BE32-E72D297353CC}">
              <c16:uniqueId val="{00000000-1F45-439C-931E-F38610EBC607}"/>
            </c:ext>
          </c:extLst>
        </c:ser>
        <c:ser>
          <c:idx val="1"/>
          <c:order val="1"/>
          <c:tx>
            <c:v>1999-2021</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Bocas!$B$568:$M$568</c:f>
                <c:numCache>
                  <c:formatCode>General</c:formatCode>
                  <c:ptCount val="12"/>
                  <c:pt idx="0">
                    <c:v>0.66132824498810516</c:v>
                  </c:pt>
                  <c:pt idx="1">
                    <c:v>0.50994005249917107</c:v>
                  </c:pt>
                  <c:pt idx="2">
                    <c:v>0.54066483324214998</c:v>
                  </c:pt>
                  <c:pt idx="3">
                    <c:v>0.62957314715531476</c:v>
                  </c:pt>
                  <c:pt idx="4">
                    <c:v>0.68973164899042272</c:v>
                  </c:pt>
                  <c:pt idx="5">
                    <c:v>0.60390624075186372</c:v>
                  </c:pt>
                  <c:pt idx="6">
                    <c:v>0.62519130545861878</c:v>
                  </c:pt>
                  <c:pt idx="7">
                    <c:v>0.58411556850371793</c:v>
                  </c:pt>
                  <c:pt idx="8">
                    <c:v>0.68858569584788498</c:v>
                  </c:pt>
                  <c:pt idx="9">
                    <c:v>0.52323446238907012</c:v>
                  </c:pt>
                  <c:pt idx="10">
                    <c:v>0.90415765392872416</c:v>
                  </c:pt>
                  <c:pt idx="11">
                    <c:v>0.74198520342744201</c:v>
                  </c:pt>
                </c:numCache>
              </c:numRef>
            </c:plus>
            <c:minus>
              <c:numRef>
                <c:f>Bocas!$B$568:$M$568</c:f>
                <c:numCache>
                  <c:formatCode>General</c:formatCode>
                  <c:ptCount val="12"/>
                  <c:pt idx="0">
                    <c:v>0.66132824498810516</c:v>
                  </c:pt>
                  <c:pt idx="1">
                    <c:v>0.50994005249917107</c:v>
                  </c:pt>
                  <c:pt idx="2">
                    <c:v>0.54066483324214998</c:v>
                  </c:pt>
                  <c:pt idx="3">
                    <c:v>0.62957314715531476</c:v>
                  </c:pt>
                  <c:pt idx="4">
                    <c:v>0.68973164899042272</c:v>
                  </c:pt>
                  <c:pt idx="5">
                    <c:v>0.60390624075186372</c:v>
                  </c:pt>
                  <c:pt idx="6">
                    <c:v>0.62519130545861878</c:v>
                  </c:pt>
                  <c:pt idx="7">
                    <c:v>0.58411556850371793</c:v>
                  </c:pt>
                  <c:pt idx="8">
                    <c:v>0.68858569584788498</c:v>
                  </c:pt>
                  <c:pt idx="9">
                    <c:v>0.52323446238907012</c:v>
                  </c:pt>
                  <c:pt idx="10">
                    <c:v>0.90415765392872416</c:v>
                  </c:pt>
                  <c:pt idx="11">
                    <c:v>0.74198520342744201</c:v>
                  </c:pt>
                </c:numCache>
              </c:numRef>
            </c:minus>
          </c:errBars>
          <c:cat>
            <c:strRef>
              <c:f>Bocas!$B$284:$M$284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Bocas!$B$567:$M$567</c:f>
              <c:numCache>
                <c:formatCode>0.0</c:formatCode>
                <c:ptCount val="12"/>
                <c:pt idx="0">
                  <c:v>27.051619047619049</c:v>
                </c:pt>
                <c:pt idx="1">
                  <c:v>27.32957142857143</c:v>
                </c:pt>
                <c:pt idx="2">
                  <c:v>27.767523809523812</c:v>
                </c:pt>
                <c:pt idx="3">
                  <c:v>28.623380952380959</c:v>
                </c:pt>
                <c:pt idx="4">
                  <c:v>29.127380952380957</c:v>
                </c:pt>
                <c:pt idx="5">
                  <c:v>29.218047619047621</c:v>
                </c:pt>
                <c:pt idx="6">
                  <c:v>28.573799999999999</c:v>
                </c:pt>
                <c:pt idx="7">
                  <c:v>28.877449999999993</c:v>
                </c:pt>
                <c:pt idx="8">
                  <c:v>29.341449999999998</c:v>
                </c:pt>
                <c:pt idx="9">
                  <c:v>29.447249999999997</c:v>
                </c:pt>
                <c:pt idx="10">
                  <c:v>28.442299999999996</c:v>
                </c:pt>
                <c:pt idx="11">
                  <c:v>27.355600000000003</c:v>
                </c:pt>
              </c:numCache>
            </c:numRef>
          </c:val>
          <c:smooth val="0"/>
          <c:extLst>
            <c:ext xmlns:c16="http://schemas.microsoft.com/office/drawing/2014/chart" uri="{C3380CC4-5D6E-409C-BE32-E72D297353CC}">
              <c16:uniqueId val="{00000001-1F45-439C-931E-F38610EBC607}"/>
            </c:ext>
          </c:extLst>
        </c:ser>
        <c:dLbls>
          <c:showLegendKey val="0"/>
          <c:showVal val="0"/>
          <c:showCatName val="0"/>
          <c:showSerName val="0"/>
          <c:showPercent val="0"/>
          <c:showBubbleSize val="0"/>
        </c:dLbls>
        <c:marker val="1"/>
        <c:smooth val="0"/>
        <c:axId val="147978712"/>
        <c:axId val="476247920"/>
      </c:lineChart>
      <c:catAx>
        <c:axId val="14797871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76247920"/>
        <c:crosses val="autoZero"/>
        <c:auto val="1"/>
        <c:lblAlgn val="ctr"/>
        <c:lblOffset val="100"/>
        <c:noMultiLvlLbl val="0"/>
      </c:catAx>
      <c:valAx>
        <c:axId val="476247920"/>
        <c:scaling>
          <c:orientation val="minMax"/>
          <c:max val="32"/>
          <c:min val="26"/>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txPr>
          <a:bodyPr/>
          <a:lstStyle/>
          <a:p>
            <a:pPr>
              <a:defRPr sz="1100"/>
            </a:pPr>
            <a:endParaRPr lang="en-US"/>
          </a:p>
        </c:txPr>
        <c:crossAx val="147978712"/>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Seagrass (Manual)</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Bocas!$B$179:$M$179</c:f>
              <c:numCache>
                <c:formatCode>0.0</c:formatCode>
                <c:ptCount val="12"/>
                <c:pt idx="0">
                  <c:v>28</c:v>
                </c:pt>
                <c:pt idx="1">
                  <c:v>28.425000000000001</c:v>
                </c:pt>
                <c:pt idx="2">
                  <c:v>28.35</c:v>
                </c:pt>
                <c:pt idx="3">
                  <c:v>28.28</c:v>
                </c:pt>
                <c:pt idx="4">
                  <c:v>29.4</c:v>
                </c:pt>
                <c:pt idx="5">
                  <c:v>29.574999999999999</c:v>
                </c:pt>
                <c:pt idx="6">
                  <c:v>28.44</c:v>
                </c:pt>
                <c:pt idx="7">
                  <c:v>28.75</c:v>
                </c:pt>
                <c:pt idx="8">
                  <c:v>29.75</c:v>
                </c:pt>
                <c:pt idx="9">
                  <c:v>29.5</c:v>
                </c:pt>
                <c:pt idx="10">
                  <c:v>28.324999999999999</c:v>
                </c:pt>
                <c:pt idx="11">
                  <c:v>27.9</c:v>
                </c:pt>
              </c:numCache>
            </c:numRef>
          </c:val>
          <c:smooth val="0"/>
          <c:extLst>
            <c:ext xmlns:c16="http://schemas.microsoft.com/office/drawing/2014/chart" uri="{C3380CC4-5D6E-409C-BE32-E72D297353CC}">
              <c16:uniqueId val="{00000000-DFB3-4197-BABD-73E2F3BE6817}"/>
            </c:ext>
          </c:extLst>
        </c:ser>
        <c:ser>
          <c:idx val="1"/>
          <c:order val="1"/>
          <c:tx>
            <c:v>1999-2018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Bocas!$B$190:$M$190</c:f>
                <c:numCache>
                  <c:formatCode>General</c:formatCode>
                  <c:ptCount val="12"/>
                  <c:pt idx="0">
                    <c:v>0.57885642598554776</c:v>
                  </c:pt>
                  <c:pt idx="1">
                    <c:v>0.52920316216185304</c:v>
                  </c:pt>
                  <c:pt idx="2">
                    <c:v>0.62386411400924335</c:v>
                  </c:pt>
                  <c:pt idx="3">
                    <c:v>0.49797249742042454</c:v>
                  </c:pt>
                  <c:pt idx="4">
                    <c:v>0.54996017171808931</c:v>
                  </c:pt>
                  <c:pt idx="5">
                    <c:v>0.53511658720764954</c:v>
                  </c:pt>
                  <c:pt idx="6">
                    <c:v>0.54446741124218045</c:v>
                  </c:pt>
                  <c:pt idx="7">
                    <c:v>0.46812289798625306</c:v>
                  </c:pt>
                  <c:pt idx="8">
                    <c:v>0.3248171646883683</c:v>
                  </c:pt>
                  <c:pt idx="9">
                    <c:v>0.37178590869580019</c:v>
                  </c:pt>
                  <c:pt idx="10">
                    <c:v>0.52415487533107363</c:v>
                  </c:pt>
                  <c:pt idx="11">
                    <c:v>0.67743564094240516</c:v>
                  </c:pt>
                </c:numCache>
              </c:numRef>
            </c:plus>
            <c:minus>
              <c:numRef>
                <c:f>Bocas!$B$190:$M$190</c:f>
                <c:numCache>
                  <c:formatCode>General</c:formatCode>
                  <c:ptCount val="12"/>
                  <c:pt idx="0">
                    <c:v>0.57885642598554776</c:v>
                  </c:pt>
                  <c:pt idx="1">
                    <c:v>0.52920316216185304</c:v>
                  </c:pt>
                  <c:pt idx="2">
                    <c:v>0.62386411400924335</c:v>
                  </c:pt>
                  <c:pt idx="3">
                    <c:v>0.49797249742042454</c:v>
                  </c:pt>
                  <c:pt idx="4">
                    <c:v>0.54996017171808931</c:v>
                  </c:pt>
                  <c:pt idx="5">
                    <c:v>0.53511658720764954</c:v>
                  </c:pt>
                  <c:pt idx="6">
                    <c:v>0.54446741124218045</c:v>
                  </c:pt>
                  <c:pt idx="7">
                    <c:v>0.46812289798625306</c:v>
                  </c:pt>
                  <c:pt idx="8">
                    <c:v>0.3248171646883683</c:v>
                  </c:pt>
                  <c:pt idx="9">
                    <c:v>0.37178590869580019</c:v>
                  </c:pt>
                  <c:pt idx="10">
                    <c:v>0.52415487533107363</c:v>
                  </c:pt>
                  <c:pt idx="11">
                    <c:v>0.67743564094240516</c:v>
                  </c:pt>
                </c:numCache>
              </c:numRef>
            </c:minus>
          </c:errBars>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Bocas!$B$189:$M$189</c:f>
              <c:numCache>
                <c:formatCode>0.0</c:formatCode>
                <c:ptCount val="12"/>
                <c:pt idx="0">
                  <c:v>27.558809523809526</c:v>
                </c:pt>
                <c:pt idx="1">
                  <c:v>27.804249999999996</c:v>
                </c:pt>
                <c:pt idx="2">
                  <c:v>28.232105263157898</c:v>
                </c:pt>
                <c:pt idx="3">
                  <c:v>28.898947368421055</c:v>
                </c:pt>
                <c:pt idx="4">
                  <c:v>29.5852380952381</c:v>
                </c:pt>
                <c:pt idx="5">
                  <c:v>29.664523809523818</c:v>
                </c:pt>
                <c:pt idx="6">
                  <c:v>28.910476190476192</c:v>
                </c:pt>
                <c:pt idx="7">
                  <c:v>29.132380952380956</c:v>
                </c:pt>
                <c:pt idx="8">
                  <c:v>29.804761904761897</c:v>
                </c:pt>
                <c:pt idx="9">
                  <c:v>29.80952380952381</c:v>
                </c:pt>
                <c:pt idx="10">
                  <c:v>28.751666666666672</c:v>
                </c:pt>
                <c:pt idx="11">
                  <c:v>27.812380952380948</c:v>
                </c:pt>
              </c:numCache>
            </c:numRef>
          </c:val>
          <c:smooth val="0"/>
          <c:extLst>
            <c:ext xmlns:c16="http://schemas.microsoft.com/office/drawing/2014/chart" uri="{C3380CC4-5D6E-409C-BE32-E72D297353CC}">
              <c16:uniqueId val="{00000001-DFB3-4197-BABD-73E2F3BE6817}"/>
            </c:ext>
          </c:extLst>
        </c:ser>
        <c:dLbls>
          <c:showLegendKey val="0"/>
          <c:showVal val="0"/>
          <c:showCatName val="0"/>
          <c:showSerName val="0"/>
          <c:showPercent val="0"/>
          <c:showBubbleSize val="0"/>
        </c:dLbls>
        <c:marker val="1"/>
        <c:smooth val="0"/>
        <c:axId val="607943648"/>
        <c:axId val="601614592"/>
      </c:lineChart>
      <c:catAx>
        <c:axId val="60794364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01614592"/>
        <c:crosses val="autoZero"/>
        <c:auto val="1"/>
        <c:lblAlgn val="ctr"/>
        <c:lblOffset val="100"/>
        <c:noMultiLvlLbl val="0"/>
      </c:catAx>
      <c:valAx>
        <c:axId val="601614592"/>
        <c:scaling>
          <c:orientation val="minMax"/>
          <c:max val="32"/>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07943648"/>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Cayo Agua 3m</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2022</c:v>
          </c:tx>
          <c:spPr>
            <a:ln>
              <a:solidFill>
                <a:srgbClr val="2D11FB"/>
              </a:solidFill>
            </a:ln>
          </c:spPr>
          <c:marker>
            <c:symbol val="square"/>
            <c:size val="8"/>
            <c:spPr>
              <a:solidFill>
                <a:srgbClr val="2D11FB"/>
              </a:solidFill>
              <a:ln>
                <a:solidFill>
                  <a:srgbClr val="2D11FB"/>
                </a:solidFill>
              </a:ln>
            </c:spPr>
          </c:marker>
          <c:cat>
            <c:strRef>
              <c:f>Bocas!$B$284:$M$284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Bocas!$B$601:$M$601</c:f>
              <c:numCache>
                <c:formatCode>0.0</c:formatCode>
                <c:ptCount val="12"/>
                <c:pt idx="0">
                  <c:v>28.541</c:v>
                </c:pt>
                <c:pt idx="1">
                  <c:v>28.303000000000001</c:v>
                </c:pt>
                <c:pt idx="2">
                  <c:v>28.533999999999999</c:v>
                </c:pt>
                <c:pt idx="3">
                  <c:v>28.887</c:v>
                </c:pt>
                <c:pt idx="4">
                  <c:v>29.596</c:v>
                </c:pt>
                <c:pt idx="5">
                  <c:v>29.866</c:v>
                </c:pt>
              </c:numCache>
            </c:numRef>
          </c:val>
          <c:smooth val="0"/>
          <c:extLst>
            <c:ext xmlns:c16="http://schemas.microsoft.com/office/drawing/2014/chart" uri="{C3380CC4-5D6E-409C-BE32-E72D297353CC}">
              <c16:uniqueId val="{00000000-E010-40DB-B686-44DD6637F113}"/>
            </c:ext>
          </c:extLst>
        </c:ser>
        <c:ser>
          <c:idx val="1"/>
          <c:order val="1"/>
          <c:tx>
            <c:v>2000-2021</c:v>
          </c:tx>
          <c:spPr>
            <a:ln>
              <a:solidFill>
                <a:srgbClr val="FF0000"/>
              </a:solidFill>
            </a:ln>
          </c:spPr>
          <c:marker>
            <c:symbol val="circle"/>
            <c:size val="8"/>
            <c:spPr>
              <a:solidFill>
                <a:srgbClr val="FF0000"/>
              </a:solidFill>
              <a:ln>
                <a:solidFill>
                  <a:srgbClr val="FF0000"/>
                </a:solidFill>
              </a:ln>
            </c:spPr>
          </c:marker>
          <c:errBars>
            <c:errDir val="y"/>
            <c:errBarType val="both"/>
            <c:errValType val="cust"/>
            <c:noEndCap val="0"/>
            <c:plus>
              <c:numRef>
                <c:f>Bocas!$B$609:$M$609</c:f>
                <c:numCache>
                  <c:formatCode>General</c:formatCode>
                  <c:ptCount val="12"/>
                  <c:pt idx="0">
                    <c:v>0.42795303480639085</c:v>
                  </c:pt>
                  <c:pt idx="1">
                    <c:v>0.38921136187234606</c:v>
                  </c:pt>
                  <c:pt idx="2">
                    <c:v>0.50526107819904065</c:v>
                  </c:pt>
                  <c:pt idx="3">
                    <c:v>0.32813147045774527</c:v>
                  </c:pt>
                  <c:pt idx="4">
                    <c:v>0.47040393483129095</c:v>
                  </c:pt>
                  <c:pt idx="5">
                    <c:v>0.4378925830448771</c:v>
                  </c:pt>
                  <c:pt idx="6">
                    <c:v>0.47979351644332657</c:v>
                  </c:pt>
                  <c:pt idx="7">
                    <c:v>0.49804509648088557</c:v>
                  </c:pt>
                  <c:pt idx="8">
                    <c:v>0.3696721556076123</c:v>
                  </c:pt>
                  <c:pt idx="9">
                    <c:v>0.34475688993534975</c:v>
                  </c:pt>
                  <c:pt idx="10">
                    <c:v>0.49580617204096811</c:v>
                  </c:pt>
                  <c:pt idx="11">
                    <c:v>0.42669042559945702</c:v>
                  </c:pt>
                </c:numCache>
              </c:numRef>
            </c:plus>
            <c:minus>
              <c:numRef>
                <c:f>Bocas!$B$609:$M$609</c:f>
                <c:numCache>
                  <c:formatCode>General</c:formatCode>
                  <c:ptCount val="12"/>
                  <c:pt idx="0">
                    <c:v>0.42795303480639085</c:v>
                  </c:pt>
                  <c:pt idx="1">
                    <c:v>0.38921136187234606</c:v>
                  </c:pt>
                  <c:pt idx="2">
                    <c:v>0.50526107819904065</c:v>
                  </c:pt>
                  <c:pt idx="3">
                    <c:v>0.32813147045774527</c:v>
                  </c:pt>
                  <c:pt idx="4">
                    <c:v>0.47040393483129095</c:v>
                  </c:pt>
                  <c:pt idx="5">
                    <c:v>0.4378925830448771</c:v>
                  </c:pt>
                  <c:pt idx="6">
                    <c:v>0.47979351644332657</c:v>
                  </c:pt>
                  <c:pt idx="7">
                    <c:v>0.49804509648088557</c:v>
                  </c:pt>
                  <c:pt idx="8">
                    <c:v>0.3696721556076123</c:v>
                  </c:pt>
                  <c:pt idx="9">
                    <c:v>0.34475688993534975</c:v>
                  </c:pt>
                  <c:pt idx="10">
                    <c:v>0.49580617204096811</c:v>
                  </c:pt>
                  <c:pt idx="11">
                    <c:v>0.42669042559945702</c:v>
                  </c:pt>
                </c:numCache>
              </c:numRef>
            </c:minus>
          </c:errBars>
          <c:val>
            <c:numRef>
              <c:f>Bocas!$B$608:$M$608</c:f>
              <c:numCache>
                <c:formatCode>0.0</c:formatCode>
                <c:ptCount val="12"/>
                <c:pt idx="0">
                  <c:v>27.915300000000009</c:v>
                </c:pt>
                <c:pt idx="1">
                  <c:v>27.986700000000003</c:v>
                </c:pt>
                <c:pt idx="2">
                  <c:v>28.156571428571436</c:v>
                </c:pt>
                <c:pt idx="3">
                  <c:v>28.690190476190473</c:v>
                </c:pt>
                <c:pt idx="4">
                  <c:v>29.275523809523811</c:v>
                </c:pt>
                <c:pt idx="5">
                  <c:v>29.645285714285723</c:v>
                </c:pt>
                <c:pt idx="6">
                  <c:v>29.167149999999999</c:v>
                </c:pt>
                <c:pt idx="7">
                  <c:v>29.361157894736841</c:v>
                </c:pt>
                <c:pt idx="8">
                  <c:v>29.854650000000003</c:v>
                </c:pt>
                <c:pt idx="9">
                  <c:v>29.967549999999999</c:v>
                </c:pt>
                <c:pt idx="10">
                  <c:v>29.078736842105261</c:v>
                </c:pt>
                <c:pt idx="11">
                  <c:v>28.192947368421049</c:v>
                </c:pt>
              </c:numCache>
            </c:numRef>
          </c:val>
          <c:smooth val="0"/>
          <c:extLst>
            <c:ext xmlns:c16="http://schemas.microsoft.com/office/drawing/2014/chart" uri="{C3380CC4-5D6E-409C-BE32-E72D297353CC}">
              <c16:uniqueId val="{00000002-E010-40DB-B686-44DD6637F113}"/>
            </c:ext>
          </c:extLst>
        </c:ser>
        <c:dLbls>
          <c:showLegendKey val="0"/>
          <c:showVal val="0"/>
          <c:showCatName val="0"/>
          <c:showSerName val="0"/>
          <c:showPercent val="0"/>
          <c:showBubbleSize val="0"/>
        </c:dLbls>
        <c:marker val="1"/>
        <c:smooth val="0"/>
        <c:axId val="147978712"/>
        <c:axId val="476247920"/>
      </c:lineChart>
      <c:catAx>
        <c:axId val="14797871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76247920"/>
        <c:crosses val="autoZero"/>
        <c:auto val="1"/>
        <c:lblAlgn val="ctr"/>
        <c:lblOffset val="100"/>
        <c:noMultiLvlLbl val="0"/>
      </c:catAx>
      <c:valAx>
        <c:axId val="476247920"/>
        <c:scaling>
          <c:orientation val="minMax"/>
          <c:max val="32"/>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147978712"/>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4224284644534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Colon, 1m, Air Temp.</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2022</c:v>
          </c:tx>
          <c:spPr>
            <a:ln>
              <a:solidFill>
                <a:srgbClr val="2D11FB"/>
              </a:solidFill>
            </a:ln>
          </c:spPr>
          <c:marker>
            <c:symbol val="square"/>
            <c:size val="8"/>
            <c:spPr>
              <a:solidFill>
                <a:srgbClr val="2D11FB"/>
              </a:solidFill>
              <a:ln>
                <a:solidFill>
                  <a:srgbClr val="2D11FB"/>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Bocas!$B$350:$M$350</c:f>
              <c:numCache>
                <c:formatCode>0.0</c:formatCode>
                <c:ptCount val="12"/>
                <c:pt idx="0">
                  <c:v>25.594999999999999</c:v>
                </c:pt>
                <c:pt idx="1">
                  <c:v>25.382000000000001</c:v>
                </c:pt>
                <c:pt idx="2">
                  <c:v>26.01</c:v>
                </c:pt>
                <c:pt idx="3">
                  <c:v>26.382999999999999</c:v>
                </c:pt>
                <c:pt idx="4">
                  <c:v>27.388000000000002</c:v>
                </c:pt>
                <c:pt idx="5">
                  <c:v>26.638999999999999</c:v>
                </c:pt>
              </c:numCache>
            </c:numRef>
          </c:val>
          <c:smooth val="0"/>
          <c:extLst>
            <c:ext xmlns:c16="http://schemas.microsoft.com/office/drawing/2014/chart" uri="{C3380CC4-5D6E-409C-BE32-E72D297353CC}">
              <c16:uniqueId val="{00000000-0C48-4BA4-85FA-722AC62216D1}"/>
            </c:ext>
          </c:extLst>
        </c:ser>
        <c:ser>
          <c:idx val="1"/>
          <c:order val="1"/>
          <c:tx>
            <c:v>1999-2021</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Bocas!$B$358:$M$358</c:f>
                <c:numCache>
                  <c:formatCode>General</c:formatCode>
                  <c:ptCount val="12"/>
                  <c:pt idx="0">
                    <c:v>0.50470505526540688</c:v>
                  </c:pt>
                  <c:pt idx="1">
                    <c:v>0.9775405915802855</c:v>
                  </c:pt>
                  <c:pt idx="2">
                    <c:v>0.62986686268280734</c:v>
                  </c:pt>
                  <c:pt idx="3">
                    <c:v>0.68908281373359348</c:v>
                  </c:pt>
                  <c:pt idx="4">
                    <c:v>0.8848312000780596</c:v>
                  </c:pt>
                  <c:pt idx="5">
                    <c:v>0.86611095362123458</c:v>
                  </c:pt>
                  <c:pt idx="6">
                    <c:v>0.73660860670622363</c:v>
                  </c:pt>
                  <c:pt idx="7">
                    <c:v>0.70259729710892138</c:v>
                  </c:pt>
                  <c:pt idx="8">
                    <c:v>0.62931737772348406</c:v>
                  </c:pt>
                  <c:pt idx="9">
                    <c:v>0.48155837427694814</c:v>
                  </c:pt>
                  <c:pt idx="10">
                    <c:v>0.78185572471460885</c:v>
                  </c:pt>
                  <c:pt idx="11">
                    <c:v>0.72525875200023682</c:v>
                  </c:pt>
                </c:numCache>
              </c:numRef>
            </c:plus>
            <c:minus>
              <c:numRef>
                <c:f>Bocas!$B$358:$M$358</c:f>
                <c:numCache>
                  <c:formatCode>General</c:formatCode>
                  <c:ptCount val="12"/>
                  <c:pt idx="0">
                    <c:v>0.50470505526540688</c:v>
                  </c:pt>
                  <c:pt idx="1">
                    <c:v>0.9775405915802855</c:v>
                  </c:pt>
                  <c:pt idx="2">
                    <c:v>0.62986686268280734</c:v>
                  </c:pt>
                  <c:pt idx="3">
                    <c:v>0.68908281373359348</c:v>
                  </c:pt>
                  <c:pt idx="4">
                    <c:v>0.8848312000780596</c:v>
                  </c:pt>
                  <c:pt idx="5">
                    <c:v>0.86611095362123458</c:v>
                  </c:pt>
                  <c:pt idx="6">
                    <c:v>0.73660860670622363</c:v>
                  </c:pt>
                  <c:pt idx="7">
                    <c:v>0.70259729710892138</c:v>
                  </c:pt>
                  <c:pt idx="8">
                    <c:v>0.62931737772348406</c:v>
                  </c:pt>
                  <c:pt idx="9">
                    <c:v>0.48155837427694814</c:v>
                  </c:pt>
                  <c:pt idx="10">
                    <c:v>0.78185572471460885</c:v>
                  </c:pt>
                  <c:pt idx="11">
                    <c:v>0.72525875200023682</c:v>
                  </c:pt>
                </c:numCache>
              </c:numRef>
            </c:minus>
          </c:errBars>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Bocas!$B$357:$M$357</c:f>
              <c:numCache>
                <c:formatCode>0.0</c:formatCode>
                <c:ptCount val="12"/>
                <c:pt idx="0">
                  <c:v>25.321388888888887</c:v>
                </c:pt>
                <c:pt idx="1">
                  <c:v>25.20705263157895</c:v>
                </c:pt>
                <c:pt idx="2">
                  <c:v>25.532166666666665</c:v>
                </c:pt>
                <c:pt idx="3">
                  <c:v>26.398777777777781</c:v>
                </c:pt>
                <c:pt idx="4">
                  <c:v>27.229600000000005</c:v>
                </c:pt>
                <c:pt idx="5">
                  <c:v>27.196772727272727</c:v>
                </c:pt>
                <c:pt idx="6">
                  <c:v>26.560350000000007</c:v>
                </c:pt>
                <c:pt idx="7">
                  <c:v>26.940523809523814</c:v>
                </c:pt>
                <c:pt idx="8">
                  <c:v>27.333476190476194</c:v>
                </c:pt>
                <c:pt idx="9">
                  <c:v>27.206368421052627</c:v>
                </c:pt>
                <c:pt idx="10">
                  <c:v>26.428526315789476</c:v>
                </c:pt>
                <c:pt idx="11">
                  <c:v>25.460411764705881</c:v>
                </c:pt>
              </c:numCache>
            </c:numRef>
          </c:val>
          <c:smooth val="0"/>
          <c:extLst>
            <c:ext xmlns:c16="http://schemas.microsoft.com/office/drawing/2014/chart" uri="{C3380CC4-5D6E-409C-BE32-E72D297353CC}">
              <c16:uniqueId val="{00000001-0C48-4BA4-85FA-722AC62216D1}"/>
            </c:ext>
          </c:extLst>
        </c:ser>
        <c:dLbls>
          <c:showLegendKey val="0"/>
          <c:showVal val="0"/>
          <c:showCatName val="0"/>
          <c:showSerName val="0"/>
          <c:showPercent val="0"/>
          <c:showBubbleSize val="0"/>
        </c:dLbls>
        <c:marker val="1"/>
        <c:smooth val="0"/>
        <c:axId val="601612544"/>
        <c:axId val="601612936"/>
      </c:lineChart>
      <c:catAx>
        <c:axId val="60161254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01612936"/>
        <c:crosses val="autoZero"/>
        <c:auto val="1"/>
        <c:lblAlgn val="ctr"/>
        <c:lblOffset val="100"/>
        <c:noMultiLvlLbl val="0"/>
      </c:catAx>
      <c:valAx>
        <c:axId val="601612936"/>
        <c:scaling>
          <c:orientation val="minMax"/>
          <c:min val="23"/>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01612544"/>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Roldan 3m</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2020</c:v>
          </c:tx>
          <c:spPr>
            <a:ln>
              <a:solidFill>
                <a:srgbClr val="2D11FB"/>
              </a:solidFill>
            </a:ln>
          </c:spPr>
          <c:marker>
            <c:symbol val="square"/>
            <c:size val="8"/>
            <c:spPr>
              <a:solidFill>
                <a:srgbClr val="2D11FB"/>
              </a:solidFill>
              <a:ln>
                <a:solidFill>
                  <a:srgbClr val="2D11FB"/>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Bocas!$B$641:$M$641</c:f>
              <c:numCache>
                <c:formatCode>0.0</c:formatCode>
                <c:ptCount val="12"/>
                <c:pt idx="0">
                  <c:v>29.3</c:v>
                </c:pt>
                <c:pt idx="1">
                  <c:v>29</c:v>
                </c:pt>
                <c:pt idx="2">
                  <c:v>29.5</c:v>
                </c:pt>
                <c:pt idx="3">
                  <c:v>30.1</c:v>
                </c:pt>
                <c:pt idx="4">
                  <c:v>30.2</c:v>
                </c:pt>
                <c:pt idx="5">
                  <c:v>30.6</c:v>
                </c:pt>
                <c:pt idx="6">
                  <c:v>30</c:v>
                </c:pt>
                <c:pt idx="7">
                  <c:v>30.3</c:v>
                </c:pt>
                <c:pt idx="8">
                  <c:v>31.2</c:v>
                </c:pt>
                <c:pt idx="9">
                  <c:v>31</c:v>
                </c:pt>
                <c:pt idx="10">
                  <c:v>30.6</c:v>
                </c:pt>
              </c:numCache>
            </c:numRef>
          </c:val>
          <c:smooth val="0"/>
          <c:extLst>
            <c:ext xmlns:c16="http://schemas.microsoft.com/office/drawing/2014/chart" uri="{C3380CC4-5D6E-409C-BE32-E72D297353CC}">
              <c16:uniqueId val="{00000000-E7F6-4FE0-9601-B906A910BC69}"/>
            </c:ext>
          </c:extLst>
        </c:ser>
        <c:ser>
          <c:idx val="1"/>
          <c:order val="1"/>
          <c:tx>
            <c:v>1999-2019</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Bocas!$B$651:$M$651</c:f>
                <c:numCache>
                  <c:formatCode>General</c:formatCode>
                  <c:ptCount val="12"/>
                  <c:pt idx="0">
                    <c:v>0.67615055159413462</c:v>
                  </c:pt>
                  <c:pt idx="1">
                    <c:v>0.49373383784340635</c:v>
                  </c:pt>
                  <c:pt idx="2">
                    <c:v>0.57203808301637826</c:v>
                  </c:pt>
                  <c:pt idx="3">
                    <c:v>0.38852970714391122</c:v>
                  </c:pt>
                  <c:pt idx="4">
                    <c:v>0.49074205230931839</c:v>
                  </c:pt>
                  <c:pt idx="5">
                    <c:v>0.53062213261326363</c:v>
                  </c:pt>
                  <c:pt idx="6">
                    <c:v>0.45728761398572965</c:v>
                  </c:pt>
                  <c:pt idx="7">
                    <c:v>0.40444723006192274</c:v>
                  </c:pt>
                  <c:pt idx="8">
                    <c:v>0.45977664349634173</c:v>
                  </c:pt>
                  <c:pt idx="9">
                    <c:v>0.4278805139411308</c:v>
                  </c:pt>
                  <c:pt idx="10">
                    <c:v>0.65954681410799088</c:v>
                  </c:pt>
                  <c:pt idx="11">
                    <c:v>0.75763789955499539</c:v>
                  </c:pt>
                </c:numCache>
              </c:numRef>
            </c:plus>
            <c:minus>
              <c:numRef>
                <c:f>Bocas!$B$651:$M$651</c:f>
                <c:numCache>
                  <c:formatCode>General</c:formatCode>
                  <c:ptCount val="12"/>
                  <c:pt idx="0">
                    <c:v>0.67615055159413462</c:v>
                  </c:pt>
                  <c:pt idx="1">
                    <c:v>0.49373383784340635</c:v>
                  </c:pt>
                  <c:pt idx="2">
                    <c:v>0.57203808301637826</c:v>
                  </c:pt>
                  <c:pt idx="3">
                    <c:v>0.38852970714391122</c:v>
                  </c:pt>
                  <c:pt idx="4">
                    <c:v>0.49074205230931839</c:v>
                  </c:pt>
                  <c:pt idx="5">
                    <c:v>0.53062213261326363</c:v>
                  </c:pt>
                  <c:pt idx="6">
                    <c:v>0.45728761398572965</c:v>
                  </c:pt>
                  <c:pt idx="7">
                    <c:v>0.40444723006192274</c:v>
                  </c:pt>
                  <c:pt idx="8">
                    <c:v>0.45977664349634173</c:v>
                  </c:pt>
                  <c:pt idx="9">
                    <c:v>0.4278805139411308</c:v>
                  </c:pt>
                  <c:pt idx="10">
                    <c:v>0.65954681410799088</c:v>
                  </c:pt>
                  <c:pt idx="11">
                    <c:v>0.75763789955499539</c:v>
                  </c:pt>
                </c:numCache>
              </c:numRef>
            </c:minus>
          </c:errBars>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Bocas!$B$650:$M$650</c:f>
              <c:numCache>
                <c:formatCode>0.0</c:formatCode>
                <c:ptCount val="12"/>
                <c:pt idx="0">
                  <c:v>28.496899999999993</c:v>
                </c:pt>
                <c:pt idx="1">
                  <c:v>28.393549999999998</c:v>
                </c:pt>
                <c:pt idx="2">
                  <c:v>28.709899999999998</c:v>
                </c:pt>
                <c:pt idx="3">
                  <c:v>29.370666666666661</c:v>
                </c:pt>
                <c:pt idx="4">
                  <c:v>30.014809523809525</c:v>
                </c:pt>
                <c:pt idx="5">
                  <c:v>30.40038095238096</c:v>
                </c:pt>
                <c:pt idx="6">
                  <c:v>29.654476190476192</c:v>
                </c:pt>
                <c:pt idx="7">
                  <c:v>29.962476190476188</c:v>
                </c:pt>
                <c:pt idx="8">
                  <c:v>30.592523809523815</c:v>
                </c:pt>
                <c:pt idx="9">
                  <c:v>30.540049999999997</c:v>
                </c:pt>
                <c:pt idx="10">
                  <c:v>29.413</c:v>
                </c:pt>
                <c:pt idx="11">
                  <c:v>28.500149999999998</c:v>
                </c:pt>
              </c:numCache>
            </c:numRef>
          </c:val>
          <c:smooth val="0"/>
          <c:extLst>
            <c:ext xmlns:c16="http://schemas.microsoft.com/office/drawing/2014/chart" uri="{C3380CC4-5D6E-409C-BE32-E72D297353CC}">
              <c16:uniqueId val="{00000001-E7F6-4FE0-9601-B906A910BC69}"/>
            </c:ext>
          </c:extLst>
        </c:ser>
        <c:dLbls>
          <c:showLegendKey val="0"/>
          <c:showVal val="0"/>
          <c:showCatName val="0"/>
          <c:showSerName val="0"/>
          <c:showPercent val="0"/>
          <c:showBubbleSize val="0"/>
        </c:dLbls>
        <c:marker val="1"/>
        <c:smooth val="0"/>
        <c:axId val="147977536"/>
        <c:axId val="147977928"/>
      </c:lineChart>
      <c:catAx>
        <c:axId val="14797753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147977928"/>
        <c:crosses val="autoZero"/>
        <c:auto val="1"/>
        <c:lblAlgn val="ctr"/>
        <c:lblOffset val="100"/>
        <c:noMultiLvlLbl val="0"/>
      </c:catAx>
      <c:valAx>
        <c:axId val="147977928"/>
        <c:scaling>
          <c:orientation val="minMax"/>
          <c:max val="32"/>
          <c:min val="27"/>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147977536"/>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Damas, 15ft</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1"/>
          <c:order val="1"/>
          <c:tx>
            <c:v>2001-2014</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Coiba!$B$54:$M$54</c:f>
                <c:numCache>
                  <c:formatCode>General</c:formatCode>
                  <c:ptCount val="12"/>
                  <c:pt idx="0">
                    <c:v>0.53822377183791181</c:v>
                  </c:pt>
                  <c:pt idx="1">
                    <c:v>0.44865739394649112</c:v>
                  </c:pt>
                  <c:pt idx="2">
                    <c:v>0.43807352068324013</c:v>
                  </c:pt>
                  <c:pt idx="3">
                    <c:v>0.49311673494793679</c:v>
                  </c:pt>
                  <c:pt idx="4">
                    <c:v>0.48704338322459229</c:v>
                  </c:pt>
                  <c:pt idx="5">
                    <c:v>0.56175442016189625</c:v>
                  </c:pt>
                  <c:pt idx="6">
                    <c:v>0.55296902522396563</c:v>
                  </c:pt>
                  <c:pt idx="7">
                    <c:v>0.59020801014396207</c:v>
                  </c:pt>
                  <c:pt idx="8">
                    <c:v>0.63398653282977835</c:v>
                  </c:pt>
                  <c:pt idx="9">
                    <c:v>0.85342069292985823</c:v>
                  </c:pt>
                  <c:pt idx="10">
                    <c:v>0.78697624480673467</c:v>
                  </c:pt>
                  <c:pt idx="11">
                    <c:v>0.63111758771548288</c:v>
                  </c:pt>
                </c:numCache>
              </c:numRef>
            </c:plus>
            <c:minus>
              <c:numRef>
                <c:f>Coiba!$B$54:$M$54</c:f>
                <c:numCache>
                  <c:formatCode>General</c:formatCode>
                  <c:ptCount val="12"/>
                  <c:pt idx="0">
                    <c:v>0.53822377183791181</c:v>
                  </c:pt>
                  <c:pt idx="1">
                    <c:v>0.44865739394649112</c:v>
                  </c:pt>
                  <c:pt idx="2">
                    <c:v>0.43807352068324013</c:v>
                  </c:pt>
                  <c:pt idx="3">
                    <c:v>0.49311673494793679</c:v>
                  </c:pt>
                  <c:pt idx="4">
                    <c:v>0.48704338322459229</c:v>
                  </c:pt>
                  <c:pt idx="5">
                    <c:v>0.56175442016189625</c:v>
                  </c:pt>
                  <c:pt idx="6">
                    <c:v>0.55296902522396563</c:v>
                  </c:pt>
                  <c:pt idx="7">
                    <c:v>0.59020801014396207</c:v>
                  </c:pt>
                  <c:pt idx="8">
                    <c:v>0.63398653282977835</c:v>
                  </c:pt>
                  <c:pt idx="9">
                    <c:v>0.85342069292985823</c:v>
                  </c:pt>
                  <c:pt idx="10">
                    <c:v>0.78697624480673467</c:v>
                  </c:pt>
                  <c:pt idx="11">
                    <c:v>0.63111758771548288</c:v>
                  </c:pt>
                </c:numCache>
              </c:numRef>
            </c:minus>
          </c:errBars>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Coiba!$B$53:$M$53</c:f>
              <c:numCache>
                <c:formatCode>0.0</c:formatCode>
                <c:ptCount val="12"/>
                <c:pt idx="0">
                  <c:v>28.619599999999995</c:v>
                </c:pt>
                <c:pt idx="1">
                  <c:v>28.447200000000002</c:v>
                </c:pt>
                <c:pt idx="2">
                  <c:v>28.249533333333336</c:v>
                </c:pt>
                <c:pt idx="3">
                  <c:v>28.679600000000001</c:v>
                </c:pt>
                <c:pt idx="4">
                  <c:v>28.714599999999997</c:v>
                </c:pt>
                <c:pt idx="5">
                  <c:v>28.627200000000002</c:v>
                </c:pt>
                <c:pt idx="6">
                  <c:v>28.837799999999994</c:v>
                </c:pt>
                <c:pt idx="7">
                  <c:v>28.772266666666663</c:v>
                </c:pt>
                <c:pt idx="8">
                  <c:v>28.566933333333335</c:v>
                </c:pt>
                <c:pt idx="9">
                  <c:v>28.091428571428569</c:v>
                </c:pt>
                <c:pt idx="10">
                  <c:v>28.127928571428566</c:v>
                </c:pt>
                <c:pt idx="11">
                  <c:v>28.648533333333329</c:v>
                </c:pt>
              </c:numCache>
            </c:numRef>
          </c:val>
          <c:smooth val="0"/>
          <c:extLst>
            <c:ext xmlns:c16="http://schemas.microsoft.com/office/drawing/2014/chart" uri="{C3380CC4-5D6E-409C-BE32-E72D297353CC}">
              <c16:uniqueId val="{00000001-6C8A-403A-BAE4-89CA5249B182}"/>
            </c:ext>
          </c:extLst>
        </c:ser>
        <c:dLbls>
          <c:showLegendKey val="0"/>
          <c:showVal val="0"/>
          <c:showCatName val="0"/>
          <c:showSerName val="0"/>
          <c:showPercent val="0"/>
          <c:showBubbleSize val="0"/>
        </c:dLbls>
        <c:marker val="1"/>
        <c:smooth val="0"/>
        <c:axId val="476248704"/>
        <c:axId val="476249096"/>
        <c:extLst>
          <c:ext xmlns:c15="http://schemas.microsoft.com/office/drawing/2012/chart" uri="{02D57815-91ED-43cb-92C2-25804820EDAC}">
            <c15:filteredLineSeries>
              <c15:ser>
                <c:idx val="0"/>
                <c:order val="0"/>
                <c:tx>
                  <c:v>2014</c:v>
                </c:tx>
                <c:spPr>
                  <a:ln>
                    <a:solidFill>
                      <a:srgbClr val="2D11FB"/>
                    </a:solidFill>
                  </a:ln>
                </c:spPr>
                <c:marker>
                  <c:symbol val="square"/>
                  <c:size val="8"/>
                  <c:spPr>
                    <a:solidFill>
                      <a:srgbClr val="2D11FB"/>
                    </a:solidFill>
                    <a:ln>
                      <a:solidFill>
                        <a:srgbClr val="2D11FB"/>
                      </a:solidFill>
                    </a:ln>
                  </c:spPr>
                </c:marker>
                <c:cat>
                  <c:strRef>
                    <c:extLst>
                      <c:ext uri="{02D57815-91ED-43cb-92C2-25804820EDAC}">
                        <c15:formulaRef>
                          <c15:sqref>Bocas!$B$2:$M$2</c15:sqref>
                        </c15:formulaRef>
                      </c:ext>
                    </c:extLst>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extLst>
                      <c:ext uri="{02D57815-91ED-43cb-92C2-25804820EDAC}">
                        <c15:formulaRef>
                          <c15:sqref>Coiba!$B$45:$M$45</c15:sqref>
                        </c15:formulaRef>
                      </c:ext>
                    </c:extLst>
                    <c:numCache>
                      <c:formatCode>0.0</c:formatCode>
                      <c:ptCount val="12"/>
                      <c:pt idx="0">
                        <c:v>28.811</c:v>
                      </c:pt>
                      <c:pt idx="1">
                        <c:v>28.263999999999999</c:v>
                      </c:pt>
                      <c:pt idx="2">
                        <c:v>28.402999999999999</c:v>
                      </c:pt>
                      <c:pt idx="3">
                        <c:v>29.065999999999999</c:v>
                      </c:pt>
                      <c:pt idx="4">
                        <c:v>28.870999999999999</c:v>
                      </c:pt>
                      <c:pt idx="5">
                        <c:v>29.145</c:v>
                      </c:pt>
                      <c:pt idx="6">
                        <c:v>29.527000000000001</c:v>
                      </c:pt>
                      <c:pt idx="7">
                        <c:v>29.318999999999999</c:v>
                      </c:pt>
                      <c:pt idx="8">
                        <c:v>28.75</c:v>
                      </c:pt>
                      <c:pt idx="9">
                        <c:v>28.477</c:v>
                      </c:pt>
                      <c:pt idx="10">
                        <c:v>28.844999999999999</c:v>
                      </c:pt>
                      <c:pt idx="11">
                        <c:v>29.058</c:v>
                      </c:pt>
                    </c:numCache>
                  </c:numRef>
                </c:val>
                <c:smooth val="0"/>
                <c:extLst>
                  <c:ext xmlns:c16="http://schemas.microsoft.com/office/drawing/2014/chart" uri="{C3380CC4-5D6E-409C-BE32-E72D297353CC}">
                    <c16:uniqueId val="{00000000-6C8A-403A-BAE4-89CA5249B182}"/>
                  </c:ext>
                </c:extLst>
              </c15:ser>
            </c15:filteredLineSeries>
          </c:ext>
        </c:extLst>
      </c:lineChart>
      <c:catAx>
        <c:axId val="476248704"/>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76249096"/>
        <c:crosses val="autoZero"/>
        <c:auto val="1"/>
        <c:lblAlgn val="ctr"/>
        <c:lblOffset val="100"/>
        <c:noMultiLvlLbl val="0"/>
      </c:catAx>
      <c:valAx>
        <c:axId val="476249096"/>
        <c:scaling>
          <c:orientation val="minMax"/>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476248704"/>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Jicarita Sur, 10ft</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2014</c:v>
          </c:tx>
          <c:spPr>
            <a:ln>
              <a:solidFill>
                <a:srgbClr val="2D11FB"/>
              </a:solidFill>
            </a:ln>
          </c:spPr>
          <c:marker>
            <c:symbol val="square"/>
            <c:size val="8"/>
            <c:spPr>
              <a:solidFill>
                <a:srgbClr val="2D11FB"/>
              </a:solidFill>
              <a:ln>
                <a:solidFill>
                  <a:srgbClr val="2D11FB"/>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Coiba!$B$115:$M$115</c:f>
              <c:numCache>
                <c:formatCode>0.0</c:formatCode>
                <c:ptCount val="12"/>
                <c:pt idx="0">
                  <c:v>28.9</c:v>
                </c:pt>
                <c:pt idx="1">
                  <c:v>28.55</c:v>
                </c:pt>
                <c:pt idx="2">
                  <c:v>28.92</c:v>
                </c:pt>
                <c:pt idx="3">
                  <c:v>28.43</c:v>
                </c:pt>
                <c:pt idx="4">
                  <c:v>28.32</c:v>
                </c:pt>
                <c:pt idx="5">
                  <c:v>28.84</c:v>
                </c:pt>
              </c:numCache>
            </c:numRef>
          </c:val>
          <c:smooth val="0"/>
          <c:extLst>
            <c:ext xmlns:c16="http://schemas.microsoft.com/office/drawing/2014/chart" uri="{C3380CC4-5D6E-409C-BE32-E72D297353CC}">
              <c16:uniqueId val="{00000000-595F-49CF-83C5-CC992F4819BF}"/>
            </c:ext>
          </c:extLst>
        </c:ser>
        <c:ser>
          <c:idx val="1"/>
          <c:order val="1"/>
          <c:tx>
            <c:v>2005-2014</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Coiba!$B$124:$M$124</c:f>
                <c:numCache>
                  <c:formatCode>General</c:formatCode>
                  <c:ptCount val="12"/>
                  <c:pt idx="0">
                    <c:v>0.5609317645172579</c:v>
                  </c:pt>
                  <c:pt idx="1">
                    <c:v>0.47530984046666275</c:v>
                  </c:pt>
                  <c:pt idx="2">
                    <c:v>0.6145007006595774</c:v>
                  </c:pt>
                  <c:pt idx="3">
                    <c:v>0.86149256784051431</c:v>
                  </c:pt>
                  <c:pt idx="4">
                    <c:v>0.6532823109328606</c:v>
                  </c:pt>
                  <c:pt idx="5">
                    <c:v>0.54019543788439339</c:v>
                  </c:pt>
                  <c:pt idx="6">
                    <c:v>0.4792777303997578</c:v>
                  </c:pt>
                  <c:pt idx="7">
                    <c:v>0.55772336972988457</c:v>
                  </c:pt>
                  <c:pt idx="8">
                    <c:v>0.6859183104214589</c:v>
                  </c:pt>
                  <c:pt idx="9">
                    <c:v>0.94048524709322256</c:v>
                  </c:pt>
                  <c:pt idx="10">
                    <c:v>0.86759108208549851</c:v>
                  </c:pt>
                  <c:pt idx="11">
                    <c:v>0.65385395922942913</c:v>
                  </c:pt>
                </c:numCache>
              </c:numRef>
            </c:plus>
            <c:minus>
              <c:numRef>
                <c:f>Coiba!$B$124:$M$124</c:f>
                <c:numCache>
                  <c:formatCode>General</c:formatCode>
                  <c:ptCount val="12"/>
                  <c:pt idx="0">
                    <c:v>0.5609317645172579</c:v>
                  </c:pt>
                  <c:pt idx="1">
                    <c:v>0.47530984046666275</c:v>
                  </c:pt>
                  <c:pt idx="2">
                    <c:v>0.6145007006595774</c:v>
                  </c:pt>
                  <c:pt idx="3">
                    <c:v>0.86149256784051431</c:v>
                  </c:pt>
                  <c:pt idx="4">
                    <c:v>0.6532823109328606</c:v>
                  </c:pt>
                  <c:pt idx="5">
                    <c:v>0.54019543788439339</c:v>
                  </c:pt>
                  <c:pt idx="6">
                    <c:v>0.4792777303997578</c:v>
                  </c:pt>
                  <c:pt idx="7">
                    <c:v>0.55772336972988457</c:v>
                  </c:pt>
                  <c:pt idx="8">
                    <c:v>0.6859183104214589</c:v>
                  </c:pt>
                  <c:pt idx="9">
                    <c:v>0.94048524709322256</c:v>
                  </c:pt>
                  <c:pt idx="10">
                    <c:v>0.86759108208549851</c:v>
                  </c:pt>
                  <c:pt idx="11">
                    <c:v>0.65385395922942913</c:v>
                  </c:pt>
                </c:numCache>
              </c:numRef>
            </c:minus>
          </c:errBars>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Coiba!$B$123:$M$123</c:f>
              <c:numCache>
                <c:formatCode>0.0</c:formatCode>
                <c:ptCount val="12"/>
                <c:pt idx="0">
                  <c:v>28.10777777777778</c:v>
                </c:pt>
                <c:pt idx="1">
                  <c:v>28.162222222222219</c:v>
                </c:pt>
                <c:pt idx="2">
                  <c:v>27.941111111111109</c:v>
                </c:pt>
                <c:pt idx="3">
                  <c:v>28.132222222222225</c:v>
                </c:pt>
                <c:pt idx="4">
                  <c:v>27.895555555555557</c:v>
                </c:pt>
                <c:pt idx="5">
                  <c:v>28.151111111111113</c:v>
                </c:pt>
                <c:pt idx="6">
                  <c:v>28.157499999999999</c:v>
                </c:pt>
                <c:pt idx="7">
                  <c:v>28.056249999999999</c:v>
                </c:pt>
                <c:pt idx="8">
                  <c:v>27.846249999999998</c:v>
                </c:pt>
                <c:pt idx="9">
                  <c:v>27.393750000000001</c:v>
                </c:pt>
                <c:pt idx="10">
                  <c:v>27.439999999999998</c:v>
                </c:pt>
                <c:pt idx="11">
                  <c:v>27.926666666666662</c:v>
                </c:pt>
              </c:numCache>
            </c:numRef>
          </c:val>
          <c:smooth val="0"/>
          <c:extLst>
            <c:ext xmlns:c16="http://schemas.microsoft.com/office/drawing/2014/chart" uri="{C3380CC4-5D6E-409C-BE32-E72D297353CC}">
              <c16:uniqueId val="{00000001-595F-49CF-83C5-CC992F4819BF}"/>
            </c:ext>
          </c:extLst>
        </c:ser>
        <c:dLbls>
          <c:showLegendKey val="0"/>
          <c:showVal val="0"/>
          <c:showCatName val="0"/>
          <c:showSerName val="0"/>
          <c:showPercent val="0"/>
          <c:showBubbleSize val="0"/>
        </c:dLbls>
        <c:marker val="1"/>
        <c:smooth val="0"/>
        <c:axId val="631792424"/>
        <c:axId val="631792816"/>
      </c:lineChart>
      <c:catAx>
        <c:axId val="631792424"/>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631792816"/>
        <c:crosses val="autoZero"/>
        <c:auto val="1"/>
        <c:lblAlgn val="ctr"/>
        <c:lblOffset val="100"/>
        <c:noMultiLvlLbl val="0"/>
      </c:catAx>
      <c:valAx>
        <c:axId val="631792816"/>
        <c:scaling>
          <c:orientation val="minMax"/>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631792424"/>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Colon, 3m</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2022</c:v>
          </c:tx>
          <c:spPr>
            <a:ln>
              <a:solidFill>
                <a:srgbClr val="2D11FB"/>
              </a:solidFill>
            </a:ln>
          </c:spPr>
          <c:marker>
            <c:symbol val="square"/>
            <c:size val="8"/>
            <c:spPr>
              <a:solidFill>
                <a:srgbClr val="2D11FB"/>
              </a:solidFill>
              <a:ln>
                <a:solidFill>
                  <a:srgbClr val="2D11FB"/>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Bocas!$B$392:$M$392</c:f>
              <c:numCache>
                <c:formatCode>0.0</c:formatCode>
                <c:ptCount val="12"/>
                <c:pt idx="0">
                  <c:v>28.28</c:v>
                </c:pt>
                <c:pt idx="1">
                  <c:v>28.010999999999999</c:v>
                </c:pt>
                <c:pt idx="2">
                  <c:v>28.37</c:v>
                </c:pt>
                <c:pt idx="3">
                  <c:v>28.934000000000001</c:v>
                </c:pt>
                <c:pt idx="4">
                  <c:v>29.469000000000001</c:v>
                </c:pt>
                <c:pt idx="5">
                  <c:v>29.509</c:v>
                </c:pt>
              </c:numCache>
            </c:numRef>
          </c:val>
          <c:smooth val="0"/>
          <c:extLst>
            <c:ext xmlns:c16="http://schemas.microsoft.com/office/drawing/2014/chart" uri="{C3380CC4-5D6E-409C-BE32-E72D297353CC}">
              <c16:uniqueId val="{00000000-2A7E-46E3-A374-4BF6250A8815}"/>
            </c:ext>
          </c:extLst>
        </c:ser>
        <c:ser>
          <c:idx val="1"/>
          <c:order val="1"/>
          <c:tx>
            <c:v>1999-2021</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Bocas!$B$400:$M$400</c:f>
                <c:numCache>
                  <c:formatCode>General</c:formatCode>
                  <c:ptCount val="12"/>
                  <c:pt idx="0">
                    <c:v>0.55788448153434245</c:v>
                  </c:pt>
                  <c:pt idx="1">
                    <c:v>0.48294686152063504</c:v>
                  </c:pt>
                  <c:pt idx="2">
                    <c:v>0.54195499910290679</c:v>
                  </c:pt>
                  <c:pt idx="3">
                    <c:v>0.44537761624562128</c:v>
                  </c:pt>
                  <c:pt idx="4">
                    <c:v>0.52032358396927569</c:v>
                  </c:pt>
                  <c:pt idx="5">
                    <c:v>0.4317728178495796</c:v>
                  </c:pt>
                  <c:pt idx="6">
                    <c:v>0.47628820806614236</c:v>
                  </c:pt>
                  <c:pt idx="7">
                    <c:v>0.38351435684308072</c:v>
                  </c:pt>
                  <c:pt idx="8">
                    <c:v>0.40973179931318598</c:v>
                  </c:pt>
                  <c:pt idx="9">
                    <c:v>0.33172694462384822</c:v>
                  </c:pt>
                  <c:pt idx="10">
                    <c:v>0.49526584833432202</c:v>
                  </c:pt>
                  <c:pt idx="11">
                    <c:v>0.58304514585515865</c:v>
                  </c:pt>
                </c:numCache>
              </c:numRef>
            </c:plus>
            <c:minus>
              <c:numRef>
                <c:f>Bocas!$B$400:$M$400</c:f>
                <c:numCache>
                  <c:formatCode>General</c:formatCode>
                  <c:ptCount val="12"/>
                  <c:pt idx="0">
                    <c:v>0.55788448153434245</c:v>
                  </c:pt>
                  <c:pt idx="1">
                    <c:v>0.48294686152063504</c:v>
                  </c:pt>
                  <c:pt idx="2">
                    <c:v>0.54195499910290679</c:v>
                  </c:pt>
                  <c:pt idx="3">
                    <c:v>0.44537761624562128</c:v>
                  </c:pt>
                  <c:pt idx="4">
                    <c:v>0.52032358396927569</c:v>
                  </c:pt>
                  <c:pt idx="5">
                    <c:v>0.4317728178495796</c:v>
                  </c:pt>
                  <c:pt idx="6">
                    <c:v>0.47628820806614236</c:v>
                  </c:pt>
                  <c:pt idx="7">
                    <c:v>0.38351435684308072</c:v>
                  </c:pt>
                  <c:pt idx="8">
                    <c:v>0.40973179931318598</c:v>
                  </c:pt>
                  <c:pt idx="9">
                    <c:v>0.33172694462384822</c:v>
                  </c:pt>
                  <c:pt idx="10">
                    <c:v>0.49526584833432202</c:v>
                  </c:pt>
                  <c:pt idx="11">
                    <c:v>0.58304514585515865</c:v>
                  </c:pt>
                </c:numCache>
              </c:numRef>
            </c:minus>
          </c:errBars>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Bocas!$B$399:$M$399</c:f>
              <c:numCache>
                <c:formatCode>0.0</c:formatCode>
                <c:ptCount val="12"/>
                <c:pt idx="0">
                  <c:v>27.557599999999997</c:v>
                </c:pt>
                <c:pt idx="1">
                  <c:v>27.72025</c:v>
                </c:pt>
                <c:pt idx="2">
                  <c:v>28.139800000000001</c:v>
                </c:pt>
                <c:pt idx="3">
                  <c:v>28.784199999999998</c:v>
                </c:pt>
                <c:pt idx="4">
                  <c:v>29.283818181818187</c:v>
                </c:pt>
                <c:pt idx="5">
                  <c:v>29.577636363636362</c:v>
                </c:pt>
                <c:pt idx="6">
                  <c:v>28.853571428571428</c:v>
                </c:pt>
                <c:pt idx="7">
                  <c:v>29.008190476190478</c:v>
                </c:pt>
                <c:pt idx="8">
                  <c:v>29.655400000000004</c:v>
                </c:pt>
                <c:pt idx="9">
                  <c:v>29.772649999999999</c:v>
                </c:pt>
                <c:pt idx="10">
                  <c:v>28.710449999999998</c:v>
                </c:pt>
                <c:pt idx="11">
                  <c:v>27.738800000000005</c:v>
                </c:pt>
              </c:numCache>
            </c:numRef>
          </c:val>
          <c:smooth val="0"/>
          <c:extLst>
            <c:ext xmlns:c16="http://schemas.microsoft.com/office/drawing/2014/chart" uri="{C3380CC4-5D6E-409C-BE32-E72D297353CC}">
              <c16:uniqueId val="{00000001-2A7E-46E3-A374-4BF6250A8815}"/>
            </c:ext>
          </c:extLst>
        </c:ser>
        <c:dLbls>
          <c:showLegendKey val="0"/>
          <c:showVal val="0"/>
          <c:showCatName val="0"/>
          <c:showSerName val="0"/>
          <c:showPercent val="0"/>
          <c:showBubbleSize val="0"/>
        </c:dLbls>
        <c:marker val="1"/>
        <c:smooth val="0"/>
        <c:axId val="601612544"/>
        <c:axId val="601612936"/>
      </c:lineChart>
      <c:catAx>
        <c:axId val="60161254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01612936"/>
        <c:crosses val="autoZero"/>
        <c:auto val="1"/>
        <c:lblAlgn val="ctr"/>
        <c:lblOffset val="100"/>
        <c:noMultiLvlLbl val="0"/>
      </c:catAx>
      <c:valAx>
        <c:axId val="601612936"/>
        <c:scaling>
          <c:orientation val="minMax"/>
          <c:max val="31"/>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01612544"/>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Coiba,</a:t>
            </a:r>
            <a:r>
              <a:rPr lang="en-US" baseline="0"/>
              <a:t> ANAM, 10ft</a:t>
            </a:r>
            <a:endParaRPr lang="en-US"/>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2014</c:v>
          </c:tx>
          <c:spPr>
            <a:ln>
              <a:solidFill>
                <a:srgbClr val="2D11FB"/>
              </a:solidFill>
            </a:ln>
          </c:spPr>
          <c:marker>
            <c:symbol val="square"/>
            <c:size val="8"/>
            <c:spPr>
              <a:solidFill>
                <a:srgbClr val="2D11FB"/>
              </a:solidFill>
              <a:ln>
                <a:solidFill>
                  <a:srgbClr val="2D11FB"/>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Coiba!$B$12:$M$12</c:f>
              <c:numCache>
                <c:formatCode>0.0</c:formatCode>
                <c:ptCount val="12"/>
                <c:pt idx="0">
                  <c:v>28.93</c:v>
                </c:pt>
                <c:pt idx="1">
                  <c:v>28.48</c:v>
                </c:pt>
                <c:pt idx="2">
                  <c:v>28.38</c:v>
                </c:pt>
                <c:pt idx="3">
                  <c:v>29.13</c:v>
                </c:pt>
                <c:pt idx="4">
                  <c:v>29.01</c:v>
                </c:pt>
                <c:pt idx="5">
                  <c:v>29.19</c:v>
                </c:pt>
              </c:numCache>
            </c:numRef>
          </c:val>
          <c:smooth val="0"/>
          <c:extLst>
            <c:ext xmlns:c16="http://schemas.microsoft.com/office/drawing/2014/chart" uri="{C3380CC4-5D6E-409C-BE32-E72D297353CC}">
              <c16:uniqueId val="{00000000-635D-4DD3-A38B-2BCB0757F8E0}"/>
            </c:ext>
          </c:extLst>
        </c:ser>
        <c:ser>
          <c:idx val="1"/>
          <c:order val="1"/>
          <c:tx>
            <c:v>2005-2014</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Coiba!$B$21:$M$21</c:f>
                <c:numCache>
                  <c:formatCode>General</c:formatCode>
                  <c:ptCount val="12"/>
                  <c:pt idx="0">
                    <c:v>0.42815820025364926</c:v>
                  </c:pt>
                  <c:pt idx="1">
                    <c:v>0.33716135273452907</c:v>
                  </c:pt>
                  <c:pt idx="2">
                    <c:v>0.45709529762524476</c:v>
                  </c:pt>
                  <c:pt idx="3">
                    <c:v>0.66588287258345935</c:v>
                  </c:pt>
                  <c:pt idx="4">
                    <c:v>0.45554911919572422</c:v>
                  </c:pt>
                  <c:pt idx="5">
                    <c:v>0.47452607936761554</c:v>
                  </c:pt>
                  <c:pt idx="6">
                    <c:v>0.5568726450968321</c:v>
                  </c:pt>
                  <c:pt idx="7">
                    <c:v>0.60176971152949033</c:v>
                  </c:pt>
                  <c:pt idx="8">
                    <c:v>0.79051068484691844</c:v>
                  </c:pt>
                  <c:pt idx="9">
                    <c:v>0.84460366867712444</c:v>
                  </c:pt>
                  <c:pt idx="10">
                    <c:v>0.8396385276670294</c:v>
                  </c:pt>
                  <c:pt idx="11">
                    <c:v>0.62174709041896203</c:v>
                  </c:pt>
                </c:numCache>
              </c:numRef>
            </c:plus>
            <c:minus>
              <c:numRef>
                <c:f>Coiba!$B$21:$M$21</c:f>
                <c:numCache>
                  <c:formatCode>General</c:formatCode>
                  <c:ptCount val="12"/>
                  <c:pt idx="0">
                    <c:v>0.42815820025364926</c:v>
                  </c:pt>
                  <c:pt idx="1">
                    <c:v>0.33716135273452907</c:v>
                  </c:pt>
                  <c:pt idx="2">
                    <c:v>0.45709529762524476</c:v>
                  </c:pt>
                  <c:pt idx="3">
                    <c:v>0.66588287258345935</c:v>
                  </c:pt>
                  <c:pt idx="4">
                    <c:v>0.45554911919572422</c:v>
                  </c:pt>
                  <c:pt idx="5">
                    <c:v>0.47452607936761554</c:v>
                  </c:pt>
                  <c:pt idx="6">
                    <c:v>0.5568726450968321</c:v>
                  </c:pt>
                  <c:pt idx="7">
                    <c:v>0.60176971152949033</c:v>
                  </c:pt>
                  <c:pt idx="8">
                    <c:v>0.79051068484691844</c:v>
                  </c:pt>
                  <c:pt idx="9">
                    <c:v>0.84460366867712444</c:v>
                  </c:pt>
                  <c:pt idx="10">
                    <c:v>0.8396385276670294</c:v>
                  </c:pt>
                  <c:pt idx="11">
                    <c:v>0.62174709041896203</c:v>
                  </c:pt>
                </c:numCache>
              </c:numRef>
            </c:minus>
          </c:errBars>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Coiba!$B$20:$M$20</c:f>
              <c:numCache>
                <c:formatCode>0.0</c:formatCode>
                <c:ptCount val="12"/>
                <c:pt idx="0">
                  <c:v>28.407777777777781</c:v>
                </c:pt>
                <c:pt idx="1">
                  <c:v>28.414444444444442</c:v>
                </c:pt>
                <c:pt idx="2">
                  <c:v>27.911111111111111</c:v>
                </c:pt>
                <c:pt idx="3">
                  <c:v>28.496666666666663</c:v>
                </c:pt>
                <c:pt idx="4">
                  <c:v>28.493333333333332</c:v>
                </c:pt>
                <c:pt idx="5">
                  <c:v>28.486666666666665</c:v>
                </c:pt>
                <c:pt idx="6">
                  <c:v>28.537500000000001</c:v>
                </c:pt>
                <c:pt idx="7">
                  <c:v>28.471249999999998</c:v>
                </c:pt>
                <c:pt idx="8">
                  <c:v>28.237499999999997</c:v>
                </c:pt>
                <c:pt idx="9">
                  <c:v>27.69875</c:v>
                </c:pt>
                <c:pt idx="10">
                  <c:v>27.672499999999999</c:v>
                </c:pt>
                <c:pt idx="11">
                  <c:v>28.327777777777776</c:v>
                </c:pt>
              </c:numCache>
            </c:numRef>
          </c:val>
          <c:smooth val="0"/>
          <c:extLst>
            <c:ext xmlns:c16="http://schemas.microsoft.com/office/drawing/2014/chart" uri="{C3380CC4-5D6E-409C-BE32-E72D297353CC}">
              <c16:uniqueId val="{00000001-635D-4DD3-A38B-2BCB0757F8E0}"/>
            </c:ext>
          </c:extLst>
        </c:ser>
        <c:dLbls>
          <c:showLegendKey val="0"/>
          <c:showVal val="0"/>
          <c:showCatName val="0"/>
          <c:showSerName val="0"/>
          <c:showPercent val="0"/>
          <c:showBubbleSize val="0"/>
        </c:dLbls>
        <c:marker val="1"/>
        <c:smooth val="0"/>
        <c:axId val="631793600"/>
        <c:axId val="631793992"/>
      </c:lineChart>
      <c:catAx>
        <c:axId val="63179360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631793992"/>
        <c:crosses val="autoZero"/>
        <c:auto val="1"/>
        <c:lblAlgn val="ctr"/>
        <c:lblOffset val="100"/>
        <c:noMultiLvlLbl val="0"/>
      </c:catAx>
      <c:valAx>
        <c:axId val="631793992"/>
        <c:scaling>
          <c:orientation val="minMax"/>
          <c:min val="27"/>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631793600"/>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Long-term Averages</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1"/>
          <c:order val="0"/>
          <c:tx>
            <c:v>Coiba, ANAM</c:v>
          </c:tx>
          <c:spPr>
            <a:ln>
              <a:solidFill>
                <a:srgbClr val="FF0000"/>
              </a:solidFill>
            </a:ln>
          </c:spPr>
          <c:marker>
            <c:symbol val="circle"/>
            <c:size val="9"/>
            <c:spPr>
              <a:solidFill>
                <a:srgbClr val="FF0000"/>
              </a:solidFill>
              <a:ln>
                <a:solidFill>
                  <a:srgbClr val="FF0000"/>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Coiba!$B$20:$M$20</c:f>
              <c:numCache>
                <c:formatCode>0.0</c:formatCode>
                <c:ptCount val="12"/>
                <c:pt idx="0">
                  <c:v>28.407777777777781</c:v>
                </c:pt>
                <c:pt idx="1">
                  <c:v>28.414444444444442</c:v>
                </c:pt>
                <c:pt idx="2">
                  <c:v>27.911111111111111</c:v>
                </c:pt>
                <c:pt idx="3">
                  <c:v>28.496666666666663</c:v>
                </c:pt>
                <c:pt idx="4">
                  <c:v>28.493333333333332</c:v>
                </c:pt>
                <c:pt idx="5">
                  <c:v>28.486666666666665</c:v>
                </c:pt>
                <c:pt idx="6">
                  <c:v>28.537500000000001</c:v>
                </c:pt>
                <c:pt idx="7">
                  <c:v>28.471249999999998</c:v>
                </c:pt>
                <c:pt idx="8">
                  <c:v>28.237499999999997</c:v>
                </c:pt>
                <c:pt idx="9">
                  <c:v>27.69875</c:v>
                </c:pt>
                <c:pt idx="10">
                  <c:v>27.672499999999999</c:v>
                </c:pt>
                <c:pt idx="11">
                  <c:v>28.327777777777776</c:v>
                </c:pt>
              </c:numCache>
            </c:numRef>
          </c:val>
          <c:smooth val="0"/>
          <c:extLst>
            <c:ext xmlns:c16="http://schemas.microsoft.com/office/drawing/2014/chart" uri="{C3380CC4-5D6E-409C-BE32-E72D297353CC}">
              <c16:uniqueId val="{00000000-0E14-412E-97AB-F43621D3E5D4}"/>
            </c:ext>
          </c:extLst>
        </c:ser>
        <c:ser>
          <c:idx val="0"/>
          <c:order val="1"/>
          <c:tx>
            <c:v>Isla Damas</c:v>
          </c:tx>
          <c:spPr>
            <a:ln>
              <a:solidFill>
                <a:srgbClr val="2D11FB"/>
              </a:solidFill>
            </a:ln>
          </c:spPr>
          <c:marker>
            <c:symbol val="circle"/>
            <c:size val="8"/>
            <c:spPr>
              <a:solidFill>
                <a:srgbClr val="2D11FB"/>
              </a:solidFill>
              <a:ln>
                <a:solidFill>
                  <a:srgbClr val="2D11FB"/>
                </a:solidFill>
              </a:ln>
            </c:spPr>
          </c:marker>
          <c:val>
            <c:numRef>
              <c:f>Coiba!$B$53:$M$53</c:f>
              <c:numCache>
                <c:formatCode>0.0</c:formatCode>
                <c:ptCount val="12"/>
                <c:pt idx="0">
                  <c:v>28.619599999999995</c:v>
                </c:pt>
                <c:pt idx="1">
                  <c:v>28.447200000000002</c:v>
                </c:pt>
                <c:pt idx="2">
                  <c:v>28.249533333333336</c:v>
                </c:pt>
                <c:pt idx="3">
                  <c:v>28.679600000000001</c:v>
                </c:pt>
                <c:pt idx="4">
                  <c:v>28.714599999999997</c:v>
                </c:pt>
                <c:pt idx="5">
                  <c:v>28.627200000000002</c:v>
                </c:pt>
                <c:pt idx="6">
                  <c:v>28.837799999999994</c:v>
                </c:pt>
                <c:pt idx="7">
                  <c:v>28.772266666666663</c:v>
                </c:pt>
                <c:pt idx="8">
                  <c:v>28.566933333333335</c:v>
                </c:pt>
                <c:pt idx="9">
                  <c:v>28.091428571428569</c:v>
                </c:pt>
                <c:pt idx="10">
                  <c:v>28.127928571428566</c:v>
                </c:pt>
                <c:pt idx="11">
                  <c:v>28.648533333333329</c:v>
                </c:pt>
              </c:numCache>
            </c:numRef>
          </c:val>
          <c:smooth val="0"/>
          <c:extLst>
            <c:ext xmlns:c16="http://schemas.microsoft.com/office/drawing/2014/chart" uri="{C3380CC4-5D6E-409C-BE32-E72D297353CC}">
              <c16:uniqueId val="{00000001-0E14-412E-97AB-F43621D3E5D4}"/>
            </c:ext>
          </c:extLst>
        </c:ser>
        <c:ser>
          <c:idx val="2"/>
          <c:order val="2"/>
          <c:tx>
            <c:v>Jicarita Sur, 10ft</c:v>
          </c:tx>
          <c:spPr>
            <a:ln>
              <a:solidFill>
                <a:srgbClr val="00B050"/>
              </a:solidFill>
            </a:ln>
          </c:spPr>
          <c:marker>
            <c:symbol val="circle"/>
            <c:size val="8"/>
            <c:spPr>
              <a:solidFill>
                <a:srgbClr val="00B050"/>
              </a:solidFill>
              <a:ln>
                <a:solidFill>
                  <a:srgbClr val="00B050"/>
                </a:solidFill>
              </a:ln>
            </c:spPr>
          </c:marker>
          <c:val>
            <c:numRef>
              <c:f>Coiba!$B$123:$M$123</c:f>
              <c:numCache>
                <c:formatCode>0.0</c:formatCode>
                <c:ptCount val="12"/>
                <c:pt idx="0">
                  <c:v>28.10777777777778</c:v>
                </c:pt>
                <c:pt idx="1">
                  <c:v>28.162222222222219</c:v>
                </c:pt>
                <c:pt idx="2">
                  <c:v>27.941111111111109</c:v>
                </c:pt>
                <c:pt idx="3">
                  <c:v>28.132222222222225</c:v>
                </c:pt>
                <c:pt idx="4">
                  <c:v>27.895555555555557</c:v>
                </c:pt>
                <c:pt idx="5">
                  <c:v>28.151111111111113</c:v>
                </c:pt>
                <c:pt idx="6">
                  <c:v>28.157499999999999</c:v>
                </c:pt>
                <c:pt idx="7">
                  <c:v>28.056249999999999</c:v>
                </c:pt>
                <c:pt idx="8">
                  <c:v>27.846249999999998</c:v>
                </c:pt>
                <c:pt idx="9">
                  <c:v>27.393750000000001</c:v>
                </c:pt>
                <c:pt idx="10">
                  <c:v>27.439999999999998</c:v>
                </c:pt>
                <c:pt idx="11">
                  <c:v>27.926666666666662</c:v>
                </c:pt>
              </c:numCache>
            </c:numRef>
          </c:val>
          <c:smooth val="0"/>
          <c:extLst>
            <c:ext xmlns:c16="http://schemas.microsoft.com/office/drawing/2014/chart" uri="{C3380CC4-5D6E-409C-BE32-E72D297353CC}">
              <c16:uniqueId val="{00000002-0E14-412E-97AB-F43621D3E5D4}"/>
            </c:ext>
          </c:extLst>
        </c:ser>
        <c:dLbls>
          <c:showLegendKey val="0"/>
          <c:showVal val="0"/>
          <c:showCatName val="0"/>
          <c:showSerName val="0"/>
          <c:showPercent val="0"/>
          <c:showBubbleSize val="0"/>
        </c:dLbls>
        <c:marker val="1"/>
        <c:smooth val="0"/>
        <c:axId val="631199672"/>
        <c:axId val="631200064"/>
      </c:lineChart>
      <c:catAx>
        <c:axId val="631199672"/>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631200064"/>
        <c:crosses val="autoZero"/>
        <c:auto val="1"/>
        <c:lblAlgn val="ctr"/>
        <c:lblOffset val="100"/>
        <c:noMultiLvlLbl val="0"/>
      </c:catAx>
      <c:valAx>
        <c:axId val="631200064"/>
        <c:scaling>
          <c:orientation val="minMax"/>
          <c:min val="27"/>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631199672"/>
        <c:crosses val="autoZero"/>
        <c:crossBetween val="between"/>
        <c:majorUnit val="1"/>
      </c:valAx>
      <c:spPr>
        <a:noFill/>
        <a:ln w="25400">
          <a:noFill/>
        </a:ln>
      </c:spPr>
    </c:plotArea>
    <c:legend>
      <c:legendPos val="r"/>
      <c:layout>
        <c:manualLayout>
          <c:xMode val="edge"/>
          <c:yMode val="edge"/>
          <c:x val="0.81516046289668342"/>
          <c:y val="5.1187459970613733E-2"/>
          <c:w val="0.1805213552851348"/>
          <c:h val="0.1554405162105453"/>
        </c:manualLayout>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(2019)</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Upstream</c:v>
          </c:tx>
          <c:marker>
            <c:symbol val="square"/>
            <c:size val="8"/>
            <c:spPr>
              <a:solidFill>
                <a:srgbClr val="0000FF"/>
              </a:solidFill>
              <a:ln>
                <a:solidFill>
                  <a:srgbClr val="2D11FB"/>
                </a:solidFill>
              </a:ln>
            </c:spPr>
          </c:marker>
          <c:cat>
            <c:strRef>
              <c:f>Galeta!$B$2:$M$2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Galeta!$B$47:$M$47</c:f>
              <c:numCache>
                <c:formatCode>0.0</c:formatCode>
                <c:ptCount val="12"/>
                <c:pt idx="0">
                  <c:v>27.605</c:v>
                </c:pt>
                <c:pt idx="1">
                  <c:v>27.728000000000002</c:v>
                </c:pt>
                <c:pt idx="2">
                  <c:v>27.949000000000002</c:v>
                </c:pt>
                <c:pt idx="3">
                  <c:v>28.951000000000001</c:v>
                </c:pt>
                <c:pt idx="4">
                  <c:v>29.635000000000002</c:v>
                </c:pt>
                <c:pt idx="5">
                  <c:v>30.045000000000002</c:v>
                </c:pt>
                <c:pt idx="6">
                  <c:v>28.917999999999999</c:v>
                </c:pt>
                <c:pt idx="7">
                  <c:v>29.268999999999998</c:v>
                </c:pt>
                <c:pt idx="8">
                  <c:v>29.347000000000001</c:v>
                </c:pt>
                <c:pt idx="9">
                  <c:v>29.475999999999999</c:v>
                </c:pt>
              </c:numCache>
            </c:numRef>
          </c:val>
          <c:smooth val="0"/>
          <c:extLst>
            <c:ext xmlns:c16="http://schemas.microsoft.com/office/drawing/2014/chart" uri="{C3380CC4-5D6E-409C-BE32-E72D297353CC}">
              <c16:uniqueId val="{00000000-7479-466F-B103-FF2FB7E7AFC1}"/>
            </c:ext>
          </c:extLst>
        </c:ser>
        <c:ser>
          <c:idx val="2"/>
          <c:order val="1"/>
          <c:tx>
            <c:v>DownSteam</c:v>
          </c:tx>
          <c:spPr>
            <a:ln>
              <a:solidFill>
                <a:srgbClr val="FF0000"/>
              </a:solidFill>
            </a:ln>
          </c:spPr>
          <c:marker>
            <c:symbol val="square"/>
            <c:size val="8"/>
            <c:spPr>
              <a:solidFill>
                <a:srgbClr val="FF0000"/>
              </a:solidFill>
              <a:ln w="6350">
                <a:solidFill>
                  <a:srgbClr val="FF0000"/>
                </a:solidFill>
              </a:ln>
            </c:spPr>
          </c:marker>
          <c:cat>
            <c:strRef>
              <c:f>Galeta!$B$2:$M$2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Galeta!$B$104:$M$104</c:f>
              <c:numCache>
                <c:formatCode>0.0</c:formatCode>
                <c:ptCount val="12"/>
                <c:pt idx="0">
                  <c:v>27.353999999999999</c:v>
                </c:pt>
                <c:pt idx="1">
                  <c:v>27.513999999999999</c:v>
                </c:pt>
                <c:pt idx="2">
                  <c:v>27.957000000000001</c:v>
                </c:pt>
                <c:pt idx="3">
                  <c:v>29.111999999999998</c:v>
                </c:pt>
                <c:pt idx="4">
                  <c:v>29.757000000000001</c:v>
                </c:pt>
                <c:pt idx="5">
                  <c:v>30.155999999999999</c:v>
                </c:pt>
                <c:pt idx="6">
                  <c:v>28.952000000000002</c:v>
                </c:pt>
                <c:pt idx="7">
                  <c:v>29.279</c:v>
                </c:pt>
                <c:pt idx="8">
                  <c:v>29.375</c:v>
                </c:pt>
                <c:pt idx="9">
                  <c:v>29.367999999999999</c:v>
                </c:pt>
                <c:pt idx="10">
                  <c:v>29.187000000000001</c:v>
                </c:pt>
                <c:pt idx="11">
                  <c:v>28.577000000000002</c:v>
                </c:pt>
              </c:numCache>
            </c:numRef>
          </c:val>
          <c:smooth val="0"/>
          <c:extLst>
            <c:ext xmlns:c16="http://schemas.microsoft.com/office/drawing/2014/chart" uri="{C3380CC4-5D6E-409C-BE32-E72D297353CC}">
              <c16:uniqueId val="{00000001-7479-466F-B103-FF2FB7E7AFC1}"/>
            </c:ext>
          </c:extLst>
        </c:ser>
        <c:ser>
          <c:idx val="4"/>
          <c:order val="2"/>
          <c:tx>
            <c:v>Pier</c:v>
          </c:tx>
          <c:spPr>
            <a:ln>
              <a:solidFill>
                <a:srgbClr val="00B050"/>
              </a:solidFill>
            </a:ln>
          </c:spPr>
          <c:marker>
            <c:symbol val="square"/>
            <c:size val="8"/>
            <c:spPr>
              <a:solidFill>
                <a:srgbClr val="00B050"/>
              </a:solidFill>
              <a:ln>
                <a:solidFill>
                  <a:srgbClr val="00B050"/>
                </a:solidFill>
              </a:ln>
            </c:spPr>
          </c:marker>
          <c:cat>
            <c:strRef>
              <c:f>Galeta!$B$2:$M$2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Galeta!$B$143:$M$143</c:f>
              <c:numCache>
                <c:formatCode>0.0</c:formatCode>
                <c:ptCount val="12"/>
                <c:pt idx="0">
                  <c:v>27.561</c:v>
                </c:pt>
                <c:pt idx="1">
                  <c:v>27.76</c:v>
                </c:pt>
                <c:pt idx="2">
                  <c:v>28.094000000000001</c:v>
                </c:pt>
                <c:pt idx="3">
                  <c:v>29.148</c:v>
                </c:pt>
                <c:pt idx="4">
                  <c:v>29.672000000000001</c:v>
                </c:pt>
                <c:pt idx="5">
                  <c:v>30.103999999999999</c:v>
                </c:pt>
                <c:pt idx="6">
                  <c:v>29.126000000000001</c:v>
                </c:pt>
                <c:pt idx="7">
                  <c:v>29.398</c:v>
                </c:pt>
                <c:pt idx="8">
                  <c:v>29.472999999999999</c:v>
                </c:pt>
                <c:pt idx="9">
                  <c:v>29.617000000000001</c:v>
                </c:pt>
                <c:pt idx="10">
                  <c:v>29.314</c:v>
                </c:pt>
                <c:pt idx="11">
                  <c:v>28.664000000000001</c:v>
                </c:pt>
              </c:numCache>
            </c:numRef>
          </c:val>
          <c:smooth val="0"/>
          <c:extLst>
            <c:ext xmlns:c16="http://schemas.microsoft.com/office/drawing/2014/chart" uri="{C3380CC4-5D6E-409C-BE32-E72D297353CC}">
              <c16:uniqueId val="{00000002-7479-466F-B103-FF2FB7E7AFC1}"/>
            </c:ext>
          </c:extLst>
        </c:ser>
        <c:ser>
          <c:idx val="1"/>
          <c:order val="3"/>
          <c:tx>
            <c:v>Channel</c:v>
          </c:tx>
          <c:marker>
            <c:symbol val="square"/>
            <c:size val="7"/>
            <c:spPr>
              <a:solidFill>
                <a:schemeClr val="tx1"/>
              </a:solidFill>
              <a:ln>
                <a:solidFill>
                  <a:schemeClr val="tx1"/>
                </a:solidFill>
              </a:ln>
            </c:spPr>
          </c:marker>
          <c:val>
            <c:numRef>
              <c:f>Galeta!$B$248:$M$248</c:f>
              <c:numCache>
                <c:formatCode>0.0</c:formatCode>
                <c:ptCount val="12"/>
                <c:pt idx="0">
                  <c:v>27.42</c:v>
                </c:pt>
                <c:pt idx="1">
                  <c:v>27.553000000000001</c:v>
                </c:pt>
                <c:pt idx="2">
                  <c:v>27.818999999999999</c:v>
                </c:pt>
                <c:pt idx="3">
                  <c:v>28.709</c:v>
                </c:pt>
                <c:pt idx="4">
                  <c:v>29.292000000000002</c:v>
                </c:pt>
                <c:pt idx="5">
                  <c:v>29.817</c:v>
                </c:pt>
                <c:pt idx="6">
                  <c:v>28.925000000000001</c:v>
                </c:pt>
                <c:pt idx="7">
                  <c:v>29.207000000000001</c:v>
                </c:pt>
                <c:pt idx="8">
                  <c:v>29.163</c:v>
                </c:pt>
                <c:pt idx="9">
                  <c:v>29.42</c:v>
                </c:pt>
                <c:pt idx="10">
                  <c:v>29.219000000000001</c:v>
                </c:pt>
                <c:pt idx="11">
                  <c:v>28.611000000000001</c:v>
                </c:pt>
              </c:numCache>
            </c:numRef>
          </c:val>
          <c:smooth val="0"/>
          <c:extLst xmlns:c15="http://schemas.microsoft.com/office/drawing/2012/chart">
            <c:ext xmlns:c16="http://schemas.microsoft.com/office/drawing/2014/chart" uri="{C3380CC4-5D6E-409C-BE32-E72D297353CC}">
              <c16:uniqueId val="{00000003-7479-466F-B103-FF2FB7E7AFC1}"/>
            </c:ext>
          </c:extLst>
        </c:ser>
        <c:ser>
          <c:idx val="3"/>
          <c:order val="4"/>
          <c:tx>
            <c:v>Isla Grande</c:v>
          </c:tx>
          <c:marker>
            <c:symbol val="square"/>
            <c:size val="7"/>
            <c:spPr>
              <a:solidFill>
                <a:schemeClr val="accent2">
                  <a:lumMod val="75000"/>
                </a:schemeClr>
              </a:solidFill>
              <a:ln>
                <a:solidFill>
                  <a:schemeClr val="accent2">
                    <a:lumMod val="75000"/>
                  </a:schemeClr>
                </a:solidFill>
              </a:ln>
            </c:spPr>
          </c:marker>
          <c:val>
            <c:numRef>
              <c:f>Galeta!$B$299:$M$299</c:f>
              <c:numCache>
                <c:formatCode>0.0</c:formatCode>
                <c:ptCount val="12"/>
                <c:pt idx="0">
                  <c:v>28.018999999999998</c:v>
                </c:pt>
                <c:pt idx="1">
                  <c:v>27.885000000000002</c:v>
                </c:pt>
                <c:pt idx="2">
                  <c:v>28.047999999999998</c:v>
                </c:pt>
                <c:pt idx="3">
                  <c:v>29.012</c:v>
                </c:pt>
                <c:pt idx="4">
                  <c:v>29.49</c:v>
                </c:pt>
              </c:numCache>
            </c:numRef>
          </c:val>
          <c:smooth val="0"/>
          <c:extLst xmlns:c15="http://schemas.microsoft.com/office/drawing/2012/chart">
            <c:ext xmlns:c16="http://schemas.microsoft.com/office/drawing/2014/chart" uri="{C3380CC4-5D6E-409C-BE32-E72D297353CC}">
              <c16:uniqueId val="{00000000-140D-4CB0-B564-C845DE4596F5}"/>
            </c:ext>
          </c:extLst>
        </c:ser>
        <c:ser>
          <c:idx val="5"/>
          <c:order val="5"/>
          <c:tx>
            <c:v>Bahia las Minas</c:v>
          </c:tx>
          <c:marker>
            <c:symbol val="square"/>
            <c:size val="7"/>
            <c:spPr>
              <a:solidFill>
                <a:srgbClr val="7030A0"/>
              </a:solidFill>
              <a:ln>
                <a:solidFill>
                  <a:srgbClr val="7030A0"/>
                </a:solidFill>
              </a:ln>
            </c:spPr>
          </c:marker>
          <c:val>
            <c:numRef>
              <c:f>Galeta!$B$195:$M$195</c:f>
              <c:numCache>
                <c:formatCode>0.0</c:formatCode>
                <c:ptCount val="12"/>
                <c:pt idx="0">
                  <c:v>27.67</c:v>
                </c:pt>
                <c:pt idx="1">
                  <c:v>27.876999999999999</c:v>
                </c:pt>
                <c:pt idx="2">
                  <c:v>27.966000000000001</c:v>
                </c:pt>
                <c:pt idx="3">
                  <c:v>28.998999999999999</c:v>
                </c:pt>
              </c:numCache>
            </c:numRef>
          </c:val>
          <c:smooth val="0"/>
          <c:extLst xmlns:c15="http://schemas.microsoft.com/office/drawing/2012/chart">
            <c:ext xmlns:c16="http://schemas.microsoft.com/office/drawing/2014/chart" uri="{C3380CC4-5D6E-409C-BE32-E72D297353CC}">
              <c16:uniqueId val="{00000001-140D-4CB0-B564-C845DE4596F5}"/>
            </c:ext>
          </c:extLst>
        </c:ser>
        <c:dLbls>
          <c:showLegendKey val="0"/>
          <c:showVal val="0"/>
          <c:showCatName val="0"/>
          <c:showSerName val="0"/>
          <c:showPercent val="0"/>
          <c:showBubbleSize val="0"/>
        </c:dLbls>
        <c:marker val="1"/>
        <c:smooth val="0"/>
        <c:axId val="597413048"/>
        <c:axId val="597413440"/>
        <c:extLst/>
      </c:lineChart>
      <c:catAx>
        <c:axId val="597413048"/>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597413440"/>
        <c:crosses val="autoZero"/>
        <c:auto val="1"/>
        <c:lblAlgn val="ctr"/>
        <c:lblOffset val="100"/>
        <c:noMultiLvlLbl val="0"/>
      </c:catAx>
      <c:valAx>
        <c:axId val="597413440"/>
        <c:scaling>
          <c:orientation val="minMax"/>
          <c:max val="31"/>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597413048"/>
        <c:crosses val="autoZero"/>
        <c:crossBetween val="between"/>
        <c:majorUnit val="1"/>
        <c:minorUnit val="0.1"/>
      </c:valAx>
    </c:plotArea>
    <c:legend>
      <c:legendPos val="r"/>
      <c:layout>
        <c:manualLayout>
          <c:xMode val="edge"/>
          <c:yMode val="edge"/>
          <c:x val="0.11815721954711715"/>
          <c:y val="4.2004551343650331E-2"/>
          <c:w val="0.174737728688896"/>
          <c:h val="0.22312531971754898"/>
        </c:manualLayout>
      </c:layout>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(Average)</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1"/>
          <c:order val="0"/>
          <c:tx>
            <c:v>Upstream</c:v>
          </c:tx>
          <c:spPr>
            <a:ln>
              <a:solidFill>
                <a:srgbClr val="0000FF"/>
              </a:solidFill>
            </a:ln>
          </c:spPr>
          <c:marker>
            <c:symbol val="circle"/>
            <c:size val="8"/>
            <c:spPr>
              <a:solidFill>
                <a:srgbClr val="0000FF"/>
              </a:solidFill>
              <a:ln>
                <a:solidFill>
                  <a:srgbClr val="0000FF"/>
                </a:solidFill>
              </a:ln>
            </c:spPr>
          </c:marker>
          <c:cat>
            <c:strRef>
              <c:f>Galeta!$B$125:$M$125</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Galeta!$B$57:$M$57</c:f>
              <c:numCache>
                <c:formatCode>0.0</c:formatCode>
                <c:ptCount val="12"/>
                <c:pt idx="0">
                  <c:v>27.204428571428565</c:v>
                </c:pt>
                <c:pt idx="1">
                  <c:v>27.293833333333342</c:v>
                </c:pt>
                <c:pt idx="2">
                  <c:v>27.819380952380953</c:v>
                </c:pt>
                <c:pt idx="3">
                  <c:v>28.620302325581395</c:v>
                </c:pt>
                <c:pt idx="4">
                  <c:v>29.089651162790698</c:v>
                </c:pt>
                <c:pt idx="5">
                  <c:v>29.172674418604643</c:v>
                </c:pt>
                <c:pt idx="6">
                  <c:v>28.600840909090902</c:v>
                </c:pt>
                <c:pt idx="7">
                  <c:v>28.640386363636367</c:v>
                </c:pt>
                <c:pt idx="8">
                  <c:v>28.829022727272733</c:v>
                </c:pt>
                <c:pt idx="9">
                  <c:v>28.706357142857136</c:v>
                </c:pt>
                <c:pt idx="10">
                  <c:v>28.213769230769223</c:v>
                </c:pt>
                <c:pt idx="11">
                  <c:v>27.582075000000003</c:v>
                </c:pt>
              </c:numCache>
            </c:numRef>
          </c:val>
          <c:smooth val="0"/>
          <c:extLst>
            <c:ext xmlns:c16="http://schemas.microsoft.com/office/drawing/2014/chart" uri="{C3380CC4-5D6E-409C-BE32-E72D297353CC}">
              <c16:uniqueId val="{00000000-87D4-4A1A-8A62-E583D6C49B38}"/>
            </c:ext>
          </c:extLst>
        </c:ser>
        <c:ser>
          <c:idx val="3"/>
          <c:order val="1"/>
          <c:tx>
            <c:v>DownStream</c:v>
          </c:tx>
          <c:spPr>
            <a:ln>
              <a:solidFill>
                <a:srgbClr val="FF0000"/>
              </a:solidFill>
            </a:ln>
          </c:spPr>
          <c:marker>
            <c:symbol val="circle"/>
            <c:size val="8"/>
            <c:spPr>
              <a:solidFill>
                <a:srgbClr val="FF0000"/>
              </a:solidFill>
              <a:ln>
                <a:solidFill>
                  <a:srgbClr val="FF0000"/>
                </a:solidFill>
              </a:ln>
            </c:spPr>
          </c:marker>
          <c:cat>
            <c:strRef>
              <c:f>Galeta!$B$125:$M$125</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Galeta!$B$114:$M$114</c:f>
              <c:numCache>
                <c:formatCode>0.0</c:formatCode>
                <c:ptCount val="12"/>
                <c:pt idx="0">
                  <c:v>27.297368421052635</c:v>
                </c:pt>
                <c:pt idx="1">
                  <c:v>27.348432432432435</c:v>
                </c:pt>
                <c:pt idx="2">
                  <c:v>27.903027027027029</c:v>
                </c:pt>
                <c:pt idx="3">
                  <c:v>28.825216216216212</c:v>
                </c:pt>
                <c:pt idx="4">
                  <c:v>29.297540540540542</c:v>
                </c:pt>
                <c:pt idx="5">
                  <c:v>29.455027027027029</c:v>
                </c:pt>
                <c:pt idx="6">
                  <c:v>28.82848717948719</c:v>
                </c:pt>
                <c:pt idx="7">
                  <c:v>28.805153846153846</c:v>
                </c:pt>
                <c:pt idx="8">
                  <c:v>29.005128205128212</c:v>
                </c:pt>
                <c:pt idx="9">
                  <c:v>28.85305128205129</c:v>
                </c:pt>
                <c:pt idx="10">
                  <c:v>28.248184210526311</c:v>
                </c:pt>
                <c:pt idx="11">
                  <c:v>27.658270270270272</c:v>
                </c:pt>
              </c:numCache>
            </c:numRef>
          </c:val>
          <c:smooth val="0"/>
          <c:extLst>
            <c:ext xmlns:c16="http://schemas.microsoft.com/office/drawing/2014/chart" uri="{C3380CC4-5D6E-409C-BE32-E72D297353CC}">
              <c16:uniqueId val="{00000001-87D4-4A1A-8A62-E583D6C49B38}"/>
            </c:ext>
          </c:extLst>
        </c:ser>
        <c:ser>
          <c:idx val="5"/>
          <c:order val="2"/>
          <c:tx>
            <c:v>Pier</c:v>
          </c:tx>
          <c:spPr>
            <a:ln>
              <a:solidFill>
                <a:srgbClr val="00B050"/>
              </a:solidFill>
            </a:ln>
          </c:spPr>
          <c:marker>
            <c:symbol val="circle"/>
            <c:size val="8"/>
            <c:spPr>
              <a:solidFill>
                <a:srgbClr val="00B050"/>
              </a:solidFill>
              <a:ln>
                <a:solidFill>
                  <a:srgbClr val="00B050"/>
                </a:solidFill>
              </a:ln>
            </c:spPr>
          </c:marker>
          <c:cat>
            <c:strRef>
              <c:f>Galeta!$B$125:$M$125</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Galeta!$B$153:$M$153</c:f>
              <c:numCache>
                <c:formatCode>0.0</c:formatCode>
                <c:ptCount val="12"/>
                <c:pt idx="0">
                  <c:v>27.751277777777776</c:v>
                </c:pt>
                <c:pt idx="1">
                  <c:v>27.860315789473685</c:v>
                </c:pt>
                <c:pt idx="2">
                  <c:v>28.210210526315798</c:v>
                </c:pt>
                <c:pt idx="3">
                  <c:v>29.041</c:v>
                </c:pt>
                <c:pt idx="4">
                  <c:v>29.479499999999994</c:v>
                </c:pt>
                <c:pt idx="5">
                  <c:v>28.969450000000002</c:v>
                </c:pt>
                <c:pt idx="6">
                  <c:v>29.185157894736843</c:v>
                </c:pt>
                <c:pt idx="7">
                  <c:v>29.168894736842102</c:v>
                </c:pt>
                <c:pt idx="8">
                  <c:v>29.509526315789468</c:v>
                </c:pt>
                <c:pt idx="9">
                  <c:v>29.441263157894738</c:v>
                </c:pt>
                <c:pt idx="10">
                  <c:v>28.812888888888892</c:v>
                </c:pt>
                <c:pt idx="11">
                  <c:v>28.123555555555548</c:v>
                </c:pt>
              </c:numCache>
            </c:numRef>
          </c:val>
          <c:smooth val="0"/>
          <c:extLst>
            <c:ext xmlns:c16="http://schemas.microsoft.com/office/drawing/2014/chart" uri="{C3380CC4-5D6E-409C-BE32-E72D297353CC}">
              <c16:uniqueId val="{00000002-87D4-4A1A-8A62-E583D6C49B38}"/>
            </c:ext>
          </c:extLst>
        </c:ser>
        <c:ser>
          <c:idx val="0"/>
          <c:order val="3"/>
          <c:tx>
            <c:v>Channel</c:v>
          </c:tx>
          <c:spPr>
            <a:ln>
              <a:solidFill>
                <a:schemeClr val="tx1"/>
              </a:solidFill>
            </a:ln>
          </c:spPr>
          <c:marker>
            <c:symbol val="circle"/>
            <c:size val="8"/>
            <c:spPr>
              <a:solidFill>
                <a:schemeClr val="tx1"/>
              </a:solidFill>
              <a:ln>
                <a:solidFill>
                  <a:schemeClr val="tx1"/>
                </a:solidFill>
              </a:ln>
            </c:spPr>
          </c:marker>
          <c:val>
            <c:numRef>
              <c:f>Galeta!$B$258:$M$258</c:f>
              <c:numCache>
                <c:formatCode>0.0</c:formatCode>
                <c:ptCount val="12"/>
                <c:pt idx="0">
                  <c:v>27.635099999999991</c:v>
                </c:pt>
                <c:pt idx="1">
                  <c:v>27.569064516129025</c:v>
                </c:pt>
                <c:pt idx="2">
                  <c:v>27.885096774193553</c:v>
                </c:pt>
                <c:pt idx="3">
                  <c:v>28.52424242424242</c:v>
                </c:pt>
                <c:pt idx="4">
                  <c:v>28.870636363636365</c:v>
                </c:pt>
                <c:pt idx="5">
                  <c:v>29.127030303030295</c:v>
                </c:pt>
                <c:pt idx="6">
                  <c:v>28.826812499999992</c:v>
                </c:pt>
                <c:pt idx="7">
                  <c:v>28.858999999999998</c:v>
                </c:pt>
                <c:pt idx="8">
                  <c:v>29.276193548387102</c:v>
                </c:pt>
                <c:pt idx="9">
                  <c:v>29.342866666666666</c:v>
                </c:pt>
                <c:pt idx="10">
                  <c:v>28.702419354838707</c:v>
                </c:pt>
                <c:pt idx="11">
                  <c:v>28.05872413793103</c:v>
                </c:pt>
              </c:numCache>
            </c:numRef>
          </c:val>
          <c:smooth val="0"/>
          <c:extLst>
            <c:ext xmlns:c16="http://schemas.microsoft.com/office/drawing/2014/chart" uri="{C3380CC4-5D6E-409C-BE32-E72D297353CC}">
              <c16:uniqueId val="{00000003-87D4-4A1A-8A62-E583D6C49B38}"/>
            </c:ext>
          </c:extLst>
        </c:ser>
        <c:ser>
          <c:idx val="2"/>
          <c:order val="4"/>
          <c:tx>
            <c:v>Bahia Las Minas</c:v>
          </c:tx>
          <c:spPr>
            <a:ln>
              <a:solidFill>
                <a:srgbClr val="7030A0"/>
              </a:solidFill>
            </a:ln>
          </c:spPr>
          <c:marker>
            <c:symbol val="circle"/>
            <c:size val="8"/>
            <c:spPr>
              <a:solidFill>
                <a:srgbClr val="7030A0"/>
              </a:solidFill>
            </c:spPr>
          </c:marker>
          <c:val>
            <c:numRef>
              <c:f>Galeta!$B$205:$M$205</c:f>
              <c:numCache>
                <c:formatCode>0.0</c:formatCode>
                <c:ptCount val="12"/>
                <c:pt idx="0">
                  <c:v>27.817193548387095</c:v>
                </c:pt>
                <c:pt idx="1">
                  <c:v>27.757593749999995</c:v>
                </c:pt>
                <c:pt idx="2">
                  <c:v>28.051500000000004</c:v>
                </c:pt>
                <c:pt idx="3">
                  <c:v>28.711781250000001</c:v>
                </c:pt>
                <c:pt idx="4">
                  <c:v>29.077366666666666</c:v>
                </c:pt>
                <c:pt idx="5">
                  <c:v>29.365062500000004</c:v>
                </c:pt>
                <c:pt idx="6">
                  <c:v>29.020437499999986</c:v>
                </c:pt>
                <c:pt idx="7">
                  <c:v>28.966249999999995</c:v>
                </c:pt>
                <c:pt idx="8">
                  <c:v>29.37709375</c:v>
                </c:pt>
                <c:pt idx="9">
                  <c:v>29.485290322580642</c:v>
                </c:pt>
                <c:pt idx="10">
                  <c:v>28.84106451612903</c:v>
                </c:pt>
                <c:pt idx="11">
                  <c:v>28.150225806451608</c:v>
                </c:pt>
              </c:numCache>
            </c:numRef>
          </c:val>
          <c:smooth val="0"/>
          <c:extLst>
            <c:ext xmlns:c16="http://schemas.microsoft.com/office/drawing/2014/chart" uri="{C3380CC4-5D6E-409C-BE32-E72D297353CC}">
              <c16:uniqueId val="{00000004-87D4-4A1A-8A62-E583D6C49B38}"/>
            </c:ext>
          </c:extLst>
        </c:ser>
        <c:ser>
          <c:idx val="4"/>
          <c:order val="5"/>
          <c:tx>
            <c:v>Isla Grande</c:v>
          </c:tx>
          <c:spPr>
            <a:ln>
              <a:solidFill>
                <a:schemeClr val="accent2">
                  <a:lumMod val="75000"/>
                </a:schemeClr>
              </a:solidFill>
            </a:ln>
          </c:spPr>
          <c:marker>
            <c:symbol val="circle"/>
            <c:size val="7"/>
            <c:spPr>
              <a:solidFill>
                <a:schemeClr val="accent2">
                  <a:lumMod val="75000"/>
                </a:schemeClr>
              </a:solidFill>
              <a:ln>
                <a:solidFill>
                  <a:schemeClr val="accent2">
                    <a:lumMod val="75000"/>
                  </a:schemeClr>
                </a:solidFill>
              </a:ln>
            </c:spPr>
          </c:marker>
          <c:val>
            <c:numRef>
              <c:f>Galeta!$B$309:$M$309</c:f>
              <c:numCache>
                <c:formatCode>0.0</c:formatCode>
                <c:ptCount val="12"/>
                <c:pt idx="0">
                  <c:v>27.732448275862069</c:v>
                </c:pt>
                <c:pt idx="1">
                  <c:v>27.672103448275863</c:v>
                </c:pt>
                <c:pt idx="2">
                  <c:v>27.941448275862065</c:v>
                </c:pt>
                <c:pt idx="3">
                  <c:v>28.489586206896554</c:v>
                </c:pt>
                <c:pt idx="4">
                  <c:v>28.966749999999998</c:v>
                </c:pt>
                <c:pt idx="5">
                  <c:v>29.252615384615378</c:v>
                </c:pt>
                <c:pt idx="6">
                  <c:v>28.840923076923083</c:v>
                </c:pt>
                <c:pt idx="7">
                  <c:v>28.842307692307692</c:v>
                </c:pt>
                <c:pt idx="8">
                  <c:v>29.285629629629632</c:v>
                </c:pt>
                <c:pt idx="9">
                  <c:v>29.423285714285708</c:v>
                </c:pt>
                <c:pt idx="10">
                  <c:v>28.804250000000007</c:v>
                </c:pt>
                <c:pt idx="11">
                  <c:v>28.058392857142856</c:v>
                </c:pt>
              </c:numCache>
            </c:numRef>
          </c:val>
          <c:smooth val="0"/>
          <c:extLst>
            <c:ext xmlns:c16="http://schemas.microsoft.com/office/drawing/2014/chart" uri="{C3380CC4-5D6E-409C-BE32-E72D297353CC}">
              <c16:uniqueId val="{00000000-F447-4BBA-81A4-CF25514A8759}"/>
            </c:ext>
          </c:extLst>
        </c:ser>
        <c:dLbls>
          <c:showLegendKey val="0"/>
          <c:showVal val="0"/>
          <c:showCatName val="0"/>
          <c:showSerName val="0"/>
          <c:showPercent val="0"/>
          <c:showBubbleSize val="0"/>
        </c:dLbls>
        <c:marker val="1"/>
        <c:smooth val="0"/>
        <c:axId val="597414224"/>
        <c:axId val="597414616"/>
      </c:lineChart>
      <c:catAx>
        <c:axId val="597414224"/>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597414616"/>
        <c:crosses val="autoZero"/>
        <c:auto val="1"/>
        <c:lblAlgn val="ctr"/>
        <c:lblOffset val="100"/>
        <c:noMultiLvlLbl val="0"/>
      </c:catAx>
      <c:valAx>
        <c:axId val="597414616"/>
        <c:scaling>
          <c:orientation val="minMax"/>
          <c:max val="31"/>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597414224"/>
        <c:crosses val="autoZero"/>
        <c:crossBetween val="between"/>
        <c:majorUnit val="1"/>
        <c:minorUnit val="0.1"/>
      </c:valAx>
    </c:plotArea>
    <c:legend>
      <c:legendPos val="r"/>
      <c:layout>
        <c:manualLayout>
          <c:xMode val="edge"/>
          <c:yMode val="edge"/>
          <c:x val="0.12756333239469708"/>
          <c:y val="0.11722930088284415"/>
          <c:w val="0.24248055341716671"/>
          <c:h val="0.32878024337866857"/>
        </c:manualLayout>
      </c:layout>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Reef Upstream</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2022</c:v>
          </c:tx>
          <c:spPr>
            <a:ln>
              <a:solidFill>
                <a:srgbClr val="2D11FB"/>
              </a:solidFill>
            </a:ln>
          </c:spPr>
          <c:marker>
            <c:symbol val="square"/>
            <c:size val="9"/>
            <c:spPr>
              <a:solidFill>
                <a:srgbClr val="0000FF"/>
              </a:solidFill>
              <a:ln>
                <a:solidFill>
                  <a:srgbClr val="2D11FB"/>
                </a:solidFill>
              </a:ln>
            </c:spPr>
          </c:marker>
          <c:cat>
            <c:strRef>
              <c:f>Galeta!$B$2:$M$2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Galeta!$B$50:$M$50</c:f>
              <c:numCache>
                <c:formatCode>0.0</c:formatCode>
                <c:ptCount val="12"/>
                <c:pt idx="0">
                  <c:v>27.908000000000001</c:v>
                </c:pt>
                <c:pt idx="1">
                  <c:v>28.053999999999998</c:v>
                </c:pt>
                <c:pt idx="2">
                  <c:v>28.315999999999999</c:v>
                </c:pt>
                <c:pt idx="3">
                  <c:v>29.126999999999999</c:v>
                </c:pt>
                <c:pt idx="4">
                  <c:v>29.782</c:v>
                </c:pt>
                <c:pt idx="5">
                  <c:v>29.792000000000002</c:v>
                </c:pt>
                <c:pt idx="6">
                  <c:v>29.062000000000001</c:v>
                </c:pt>
                <c:pt idx="7">
                  <c:v>29.428000000000001</c:v>
                </c:pt>
                <c:pt idx="8">
                  <c:v>29.690999999999999</c:v>
                </c:pt>
                <c:pt idx="9">
                  <c:v>29.829000000000001</c:v>
                </c:pt>
              </c:numCache>
            </c:numRef>
          </c:val>
          <c:smooth val="0"/>
          <c:extLst>
            <c:ext xmlns:c16="http://schemas.microsoft.com/office/drawing/2014/chart" uri="{C3380CC4-5D6E-409C-BE32-E72D297353CC}">
              <c16:uniqueId val="{00000000-4142-4894-B123-0604EF63DE41}"/>
            </c:ext>
          </c:extLst>
        </c:ser>
        <c:ser>
          <c:idx val="2"/>
          <c:order val="1"/>
          <c:tx>
            <c:v>1975-2021</c:v>
          </c:tx>
          <c:spPr>
            <a:ln>
              <a:solidFill>
                <a:srgbClr val="FF0000"/>
              </a:solidFill>
            </a:ln>
          </c:spPr>
          <c:marker>
            <c:symbol val="square"/>
            <c:size val="9"/>
            <c:spPr>
              <a:solidFill>
                <a:srgbClr val="FF0000"/>
              </a:solidFill>
              <a:ln>
                <a:solidFill>
                  <a:srgbClr val="FF0000"/>
                </a:solidFill>
              </a:ln>
            </c:spPr>
          </c:marker>
          <c:errBars>
            <c:errDir val="y"/>
            <c:errBarType val="both"/>
            <c:errValType val="cust"/>
            <c:noEndCap val="0"/>
            <c:plus>
              <c:numRef>
                <c:f>Galeta!$B$58:$M$58</c:f>
                <c:numCache>
                  <c:formatCode>General</c:formatCode>
                  <c:ptCount val="12"/>
                  <c:pt idx="0">
                    <c:v>0.56135885409085851</c:v>
                  </c:pt>
                  <c:pt idx="1">
                    <c:v>0.58808046225095811</c:v>
                  </c:pt>
                  <c:pt idx="2">
                    <c:v>0.54100903704552339</c:v>
                  </c:pt>
                  <c:pt idx="3">
                    <c:v>0.59165085967685993</c:v>
                  </c:pt>
                  <c:pt idx="4">
                    <c:v>0.53373075447497442</c:v>
                  </c:pt>
                  <c:pt idx="5">
                    <c:v>0.62061128547855493</c:v>
                  </c:pt>
                  <c:pt idx="6">
                    <c:v>0.68493615194484725</c:v>
                  </c:pt>
                  <c:pt idx="7">
                    <c:v>0.71656117465226055</c:v>
                  </c:pt>
                  <c:pt idx="8">
                    <c:v>0.74179325423570575</c:v>
                  </c:pt>
                  <c:pt idx="9">
                    <c:v>0.66549016673494588</c:v>
                  </c:pt>
                  <c:pt idx="10">
                    <c:v>0.58706304967311462</c:v>
                  </c:pt>
                  <c:pt idx="11">
                    <c:v>0.6416332680285719</c:v>
                  </c:pt>
                </c:numCache>
              </c:numRef>
            </c:plus>
            <c:minus>
              <c:numRef>
                <c:f>Galeta!$B$58:$M$58</c:f>
                <c:numCache>
                  <c:formatCode>General</c:formatCode>
                  <c:ptCount val="12"/>
                  <c:pt idx="0">
                    <c:v>0.56135885409085851</c:v>
                  </c:pt>
                  <c:pt idx="1">
                    <c:v>0.58808046225095811</c:v>
                  </c:pt>
                  <c:pt idx="2">
                    <c:v>0.54100903704552339</c:v>
                  </c:pt>
                  <c:pt idx="3">
                    <c:v>0.59165085967685993</c:v>
                  </c:pt>
                  <c:pt idx="4">
                    <c:v>0.53373075447497442</c:v>
                  </c:pt>
                  <c:pt idx="5">
                    <c:v>0.62061128547855493</c:v>
                  </c:pt>
                  <c:pt idx="6">
                    <c:v>0.68493615194484725</c:v>
                  </c:pt>
                  <c:pt idx="7">
                    <c:v>0.71656117465226055</c:v>
                  </c:pt>
                  <c:pt idx="8">
                    <c:v>0.74179325423570575</c:v>
                  </c:pt>
                  <c:pt idx="9">
                    <c:v>0.66549016673494588</c:v>
                  </c:pt>
                  <c:pt idx="10">
                    <c:v>0.58706304967311462</c:v>
                  </c:pt>
                  <c:pt idx="11">
                    <c:v>0.6416332680285719</c:v>
                  </c:pt>
                </c:numCache>
              </c:numRef>
            </c:minus>
          </c:errBars>
          <c:cat>
            <c:strRef>
              <c:f>Galeta!$B$2:$M$2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Galeta!$B$57:$M$57</c:f>
              <c:numCache>
                <c:formatCode>0.0</c:formatCode>
                <c:ptCount val="12"/>
                <c:pt idx="0">
                  <c:v>27.204428571428565</c:v>
                </c:pt>
                <c:pt idx="1">
                  <c:v>27.293833333333342</c:v>
                </c:pt>
                <c:pt idx="2">
                  <c:v>27.819380952380953</c:v>
                </c:pt>
                <c:pt idx="3">
                  <c:v>28.620302325581395</c:v>
                </c:pt>
                <c:pt idx="4">
                  <c:v>29.089651162790698</c:v>
                </c:pt>
                <c:pt idx="5">
                  <c:v>29.172674418604643</c:v>
                </c:pt>
                <c:pt idx="6">
                  <c:v>28.600840909090902</c:v>
                </c:pt>
                <c:pt idx="7">
                  <c:v>28.640386363636367</c:v>
                </c:pt>
                <c:pt idx="8">
                  <c:v>28.829022727272733</c:v>
                </c:pt>
                <c:pt idx="9">
                  <c:v>28.706357142857136</c:v>
                </c:pt>
                <c:pt idx="10">
                  <c:v>28.213769230769223</c:v>
                </c:pt>
                <c:pt idx="11">
                  <c:v>27.582075000000003</c:v>
                </c:pt>
              </c:numCache>
            </c:numRef>
          </c:val>
          <c:smooth val="0"/>
          <c:extLst>
            <c:ext xmlns:c16="http://schemas.microsoft.com/office/drawing/2014/chart" uri="{C3380CC4-5D6E-409C-BE32-E72D297353CC}">
              <c16:uniqueId val="{00000001-4142-4894-B123-0604EF63DE41}"/>
            </c:ext>
          </c:extLst>
        </c:ser>
        <c:dLbls>
          <c:showLegendKey val="0"/>
          <c:showVal val="0"/>
          <c:showCatName val="0"/>
          <c:showSerName val="0"/>
          <c:showPercent val="0"/>
          <c:showBubbleSize val="0"/>
        </c:dLbls>
        <c:marker val="1"/>
        <c:smooth val="0"/>
        <c:axId val="628241400"/>
        <c:axId val="628241792"/>
      </c:lineChart>
      <c:catAx>
        <c:axId val="62824140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628241792"/>
        <c:crosses val="autoZero"/>
        <c:auto val="1"/>
        <c:lblAlgn val="ctr"/>
        <c:lblOffset val="100"/>
        <c:noMultiLvlLbl val="0"/>
      </c:catAx>
      <c:valAx>
        <c:axId val="62824179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628241400"/>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Reef Downstream</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2022</c:v>
          </c:tx>
          <c:spPr>
            <a:ln>
              <a:solidFill>
                <a:srgbClr val="2D11FB"/>
              </a:solidFill>
            </a:ln>
          </c:spPr>
          <c:marker>
            <c:symbol val="square"/>
            <c:size val="9"/>
            <c:spPr>
              <a:solidFill>
                <a:srgbClr val="0000FF"/>
              </a:solidFill>
              <a:ln>
                <a:solidFill>
                  <a:srgbClr val="2D11FB"/>
                </a:solidFill>
              </a:ln>
            </c:spPr>
          </c:marker>
          <c:cat>
            <c:strRef>
              <c:f>Galeta!$B$125:$M$125</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Galeta!$B$107:$M$107</c:f>
              <c:numCache>
                <c:formatCode>0.0</c:formatCode>
                <c:ptCount val="12"/>
                <c:pt idx="0">
                  <c:v>27.837</c:v>
                </c:pt>
                <c:pt idx="1">
                  <c:v>28.065999999999999</c:v>
                </c:pt>
                <c:pt idx="2">
                  <c:v>28.404</c:v>
                </c:pt>
                <c:pt idx="3">
                  <c:v>29.286000000000001</c:v>
                </c:pt>
                <c:pt idx="4">
                  <c:v>29.917000000000002</c:v>
                </c:pt>
                <c:pt idx="5">
                  <c:v>29.641999999999999</c:v>
                </c:pt>
                <c:pt idx="6">
                  <c:v>29.155999999999999</c:v>
                </c:pt>
                <c:pt idx="7">
                  <c:v>29.544</c:v>
                </c:pt>
                <c:pt idx="8">
                  <c:v>29.753</c:v>
                </c:pt>
                <c:pt idx="9">
                  <c:v>29.85</c:v>
                </c:pt>
              </c:numCache>
            </c:numRef>
          </c:val>
          <c:smooth val="0"/>
          <c:extLst>
            <c:ext xmlns:c16="http://schemas.microsoft.com/office/drawing/2014/chart" uri="{C3380CC4-5D6E-409C-BE32-E72D297353CC}">
              <c16:uniqueId val="{00000000-E31C-44D8-933A-BC887533DF98}"/>
            </c:ext>
          </c:extLst>
        </c:ser>
        <c:ser>
          <c:idx val="2"/>
          <c:order val="1"/>
          <c:tx>
            <c:v>1984-2021</c:v>
          </c:tx>
          <c:spPr>
            <a:ln>
              <a:solidFill>
                <a:srgbClr val="FF0000"/>
              </a:solidFill>
            </a:ln>
          </c:spPr>
          <c:marker>
            <c:symbol val="square"/>
            <c:size val="9"/>
            <c:spPr>
              <a:solidFill>
                <a:srgbClr val="FF0000"/>
              </a:solidFill>
              <a:ln>
                <a:solidFill>
                  <a:srgbClr val="FF0000"/>
                </a:solidFill>
              </a:ln>
            </c:spPr>
          </c:marker>
          <c:errBars>
            <c:errDir val="y"/>
            <c:errBarType val="both"/>
            <c:errValType val="cust"/>
            <c:noEndCap val="0"/>
            <c:plus>
              <c:numRef>
                <c:f>Galeta!$B$115:$M$115</c:f>
                <c:numCache>
                  <c:formatCode>General</c:formatCode>
                  <c:ptCount val="12"/>
                  <c:pt idx="0">
                    <c:v>0.55880429398477061</c:v>
                  </c:pt>
                  <c:pt idx="1">
                    <c:v>0.60563284351258639</c:v>
                  </c:pt>
                  <c:pt idx="2">
                    <c:v>0.6203163837235931</c:v>
                  </c:pt>
                  <c:pt idx="3">
                    <c:v>0.70657912724836636</c:v>
                  </c:pt>
                  <c:pt idx="4">
                    <c:v>0.61797490036204339</c:v>
                  </c:pt>
                  <c:pt idx="5">
                    <c:v>0.63074028316320863</c:v>
                  </c:pt>
                  <c:pt idx="6">
                    <c:v>0.60318121008510384</c:v>
                  </c:pt>
                  <c:pt idx="7">
                    <c:v>0.6067362011729357</c:v>
                  </c:pt>
                  <c:pt idx="8">
                    <c:v>0.6604590580357198</c:v>
                  </c:pt>
                  <c:pt idx="9">
                    <c:v>0.72957424313657981</c:v>
                  </c:pt>
                  <c:pt idx="10">
                    <c:v>0.63791081539083783</c:v>
                  </c:pt>
                  <c:pt idx="11">
                    <c:v>0.61447907697173576</c:v>
                  </c:pt>
                </c:numCache>
              </c:numRef>
            </c:plus>
            <c:minus>
              <c:numRef>
                <c:f>Galeta!$B$115:$M$115</c:f>
                <c:numCache>
                  <c:formatCode>General</c:formatCode>
                  <c:ptCount val="12"/>
                  <c:pt idx="0">
                    <c:v>0.55880429398477061</c:v>
                  </c:pt>
                  <c:pt idx="1">
                    <c:v>0.60563284351258639</c:v>
                  </c:pt>
                  <c:pt idx="2">
                    <c:v>0.6203163837235931</c:v>
                  </c:pt>
                  <c:pt idx="3">
                    <c:v>0.70657912724836636</c:v>
                  </c:pt>
                  <c:pt idx="4">
                    <c:v>0.61797490036204339</c:v>
                  </c:pt>
                  <c:pt idx="5">
                    <c:v>0.63074028316320863</c:v>
                  </c:pt>
                  <c:pt idx="6">
                    <c:v>0.60318121008510384</c:v>
                  </c:pt>
                  <c:pt idx="7">
                    <c:v>0.6067362011729357</c:v>
                  </c:pt>
                  <c:pt idx="8">
                    <c:v>0.6604590580357198</c:v>
                  </c:pt>
                  <c:pt idx="9">
                    <c:v>0.72957424313657981</c:v>
                  </c:pt>
                  <c:pt idx="10">
                    <c:v>0.63791081539083783</c:v>
                  </c:pt>
                  <c:pt idx="11">
                    <c:v>0.61447907697173576</c:v>
                  </c:pt>
                </c:numCache>
              </c:numRef>
            </c:minus>
          </c:errBars>
          <c:cat>
            <c:strRef>
              <c:f>Galeta!$B$125:$M$125</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Galeta!$B$114:$M$114</c:f>
              <c:numCache>
                <c:formatCode>0.0</c:formatCode>
                <c:ptCount val="12"/>
                <c:pt idx="0">
                  <c:v>27.297368421052635</c:v>
                </c:pt>
                <c:pt idx="1">
                  <c:v>27.348432432432435</c:v>
                </c:pt>
                <c:pt idx="2">
                  <c:v>27.903027027027029</c:v>
                </c:pt>
                <c:pt idx="3">
                  <c:v>28.825216216216212</c:v>
                </c:pt>
                <c:pt idx="4">
                  <c:v>29.297540540540542</c:v>
                </c:pt>
                <c:pt idx="5">
                  <c:v>29.455027027027029</c:v>
                </c:pt>
                <c:pt idx="6">
                  <c:v>28.82848717948719</c:v>
                </c:pt>
                <c:pt idx="7">
                  <c:v>28.805153846153846</c:v>
                </c:pt>
                <c:pt idx="8">
                  <c:v>29.005128205128212</c:v>
                </c:pt>
                <c:pt idx="9">
                  <c:v>28.85305128205129</c:v>
                </c:pt>
                <c:pt idx="10">
                  <c:v>28.248184210526311</c:v>
                </c:pt>
                <c:pt idx="11">
                  <c:v>27.658270270270272</c:v>
                </c:pt>
              </c:numCache>
            </c:numRef>
          </c:val>
          <c:smooth val="0"/>
          <c:extLst>
            <c:ext xmlns:c16="http://schemas.microsoft.com/office/drawing/2014/chart" uri="{C3380CC4-5D6E-409C-BE32-E72D297353CC}">
              <c16:uniqueId val="{00000001-E31C-44D8-933A-BC887533DF98}"/>
            </c:ext>
          </c:extLst>
        </c:ser>
        <c:dLbls>
          <c:showLegendKey val="0"/>
          <c:showVal val="0"/>
          <c:showCatName val="0"/>
          <c:showSerName val="0"/>
          <c:showPercent val="0"/>
          <c:showBubbleSize val="0"/>
        </c:dLbls>
        <c:marker val="1"/>
        <c:smooth val="0"/>
        <c:axId val="628242576"/>
        <c:axId val="629931752"/>
      </c:lineChart>
      <c:catAx>
        <c:axId val="62824257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629931752"/>
        <c:crosses val="autoZero"/>
        <c:auto val="1"/>
        <c:lblAlgn val="ctr"/>
        <c:lblOffset val="100"/>
        <c:noMultiLvlLbl val="0"/>
      </c:catAx>
      <c:valAx>
        <c:axId val="62993175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628242576"/>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Pier</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Galeta!$B$125:$M$125</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Galeta!$B$143:$M$143</c:f>
              <c:numCache>
                <c:formatCode>0.0</c:formatCode>
                <c:ptCount val="12"/>
                <c:pt idx="0">
                  <c:v>27.561</c:v>
                </c:pt>
                <c:pt idx="1">
                  <c:v>27.76</c:v>
                </c:pt>
                <c:pt idx="2">
                  <c:v>28.094000000000001</c:v>
                </c:pt>
                <c:pt idx="3">
                  <c:v>29.148</c:v>
                </c:pt>
                <c:pt idx="4">
                  <c:v>29.672000000000001</c:v>
                </c:pt>
                <c:pt idx="5">
                  <c:v>30.103999999999999</c:v>
                </c:pt>
                <c:pt idx="6">
                  <c:v>29.126000000000001</c:v>
                </c:pt>
                <c:pt idx="7">
                  <c:v>29.398</c:v>
                </c:pt>
                <c:pt idx="8">
                  <c:v>29.472999999999999</c:v>
                </c:pt>
                <c:pt idx="9">
                  <c:v>29.617000000000001</c:v>
                </c:pt>
                <c:pt idx="10">
                  <c:v>29.314</c:v>
                </c:pt>
                <c:pt idx="11">
                  <c:v>28.664000000000001</c:v>
                </c:pt>
              </c:numCache>
            </c:numRef>
          </c:val>
          <c:smooth val="0"/>
          <c:extLst>
            <c:ext xmlns:c16="http://schemas.microsoft.com/office/drawing/2014/chart" uri="{C3380CC4-5D6E-409C-BE32-E72D297353CC}">
              <c16:uniqueId val="{00000000-8DC7-4A62-97D7-FDEC190EBE13}"/>
            </c:ext>
          </c:extLst>
        </c:ser>
        <c:ser>
          <c:idx val="2"/>
          <c:order val="1"/>
          <c:tx>
            <c:v>2002-2018</c:v>
          </c:tx>
          <c:spPr>
            <a:ln>
              <a:solidFill>
                <a:srgbClr val="FF0000"/>
              </a:solidFill>
            </a:ln>
          </c:spPr>
          <c:marker>
            <c:symbol val="square"/>
            <c:size val="9"/>
            <c:spPr>
              <a:solidFill>
                <a:srgbClr val="FF0000"/>
              </a:solidFill>
              <a:ln>
                <a:solidFill>
                  <a:srgbClr val="FF0000"/>
                </a:solidFill>
              </a:ln>
            </c:spPr>
          </c:marker>
          <c:errBars>
            <c:errDir val="y"/>
            <c:errBarType val="both"/>
            <c:errValType val="cust"/>
            <c:noEndCap val="0"/>
            <c:plus>
              <c:numRef>
                <c:f>Galeta!$B$154:$M$154</c:f>
                <c:numCache>
                  <c:formatCode>General</c:formatCode>
                  <c:ptCount val="12"/>
                  <c:pt idx="0">
                    <c:v>0.40126019218216158</c:v>
                  </c:pt>
                  <c:pt idx="1">
                    <c:v>0.39758396075288749</c:v>
                  </c:pt>
                  <c:pt idx="2">
                    <c:v>0.37151874170571297</c:v>
                  </c:pt>
                  <c:pt idx="3">
                    <c:v>0.38943220776464371</c:v>
                  </c:pt>
                  <c:pt idx="4">
                    <c:v>0.43553240256519427</c:v>
                  </c:pt>
                  <c:pt idx="5">
                    <c:v>3.1244636335487228</c:v>
                  </c:pt>
                  <c:pt idx="6">
                    <c:v>0.34618191479142135</c:v>
                  </c:pt>
                  <c:pt idx="7">
                    <c:v>0.33240418748813799</c:v>
                  </c:pt>
                  <c:pt idx="8">
                    <c:v>0.31252899748504259</c:v>
                  </c:pt>
                  <c:pt idx="9">
                    <c:v>0.32766647034671353</c:v>
                  </c:pt>
                  <c:pt idx="10">
                    <c:v>0.53710650591182607</c:v>
                  </c:pt>
                  <c:pt idx="11">
                    <c:v>0.62078102819538561</c:v>
                  </c:pt>
                </c:numCache>
              </c:numRef>
            </c:plus>
            <c:minus>
              <c:numRef>
                <c:f>Galeta!$B$154:$M$154</c:f>
                <c:numCache>
                  <c:formatCode>General</c:formatCode>
                  <c:ptCount val="12"/>
                  <c:pt idx="0">
                    <c:v>0.40126019218216158</c:v>
                  </c:pt>
                  <c:pt idx="1">
                    <c:v>0.39758396075288749</c:v>
                  </c:pt>
                  <c:pt idx="2">
                    <c:v>0.37151874170571297</c:v>
                  </c:pt>
                  <c:pt idx="3">
                    <c:v>0.38943220776464371</c:v>
                  </c:pt>
                  <c:pt idx="4">
                    <c:v>0.43553240256519427</c:v>
                  </c:pt>
                  <c:pt idx="5">
                    <c:v>3.1244636335487228</c:v>
                  </c:pt>
                  <c:pt idx="6">
                    <c:v>0.34618191479142135</c:v>
                  </c:pt>
                  <c:pt idx="7">
                    <c:v>0.33240418748813799</c:v>
                  </c:pt>
                  <c:pt idx="8">
                    <c:v>0.31252899748504259</c:v>
                  </c:pt>
                  <c:pt idx="9">
                    <c:v>0.32766647034671353</c:v>
                  </c:pt>
                  <c:pt idx="10">
                    <c:v>0.53710650591182607</c:v>
                  </c:pt>
                  <c:pt idx="11">
                    <c:v>0.62078102819538561</c:v>
                  </c:pt>
                </c:numCache>
              </c:numRef>
            </c:minus>
          </c:errBars>
          <c:cat>
            <c:strRef>
              <c:f>Galeta!$B$125:$M$125</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Galeta!$B$153:$M$153</c:f>
              <c:numCache>
                <c:formatCode>0.0</c:formatCode>
                <c:ptCount val="12"/>
                <c:pt idx="0">
                  <c:v>27.751277777777776</c:v>
                </c:pt>
                <c:pt idx="1">
                  <c:v>27.860315789473685</c:v>
                </c:pt>
                <c:pt idx="2">
                  <c:v>28.210210526315798</c:v>
                </c:pt>
                <c:pt idx="3">
                  <c:v>29.041</c:v>
                </c:pt>
                <c:pt idx="4">
                  <c:v>29.479499999999994</c:v>
                </c:pt>
                <c:pt idx="5">
                  <c:v>28.969450000000002</c:v>
                </c:pt>
                <c:pt idx="6">
                  <c:v>29.185157894736843</c:v>
                </c:pt>
                <c:pt idx="7">
                  <c:v>29.168894736842102</c:v>
                </c:pt>
                <c:pt idx="8">
                  <c:v>29.509526315789468</c:v>
                </c:pt>
                <c:pt idx="9">
                  <c:v>29.441263157894738</c:v>
                </c:pt>
                <c:pt idx="10">
                  <c:v>28.812888888888892</c:v>
                </c:pt>
                <c:pt idx="11">
                  <c:v>28.123555555555548</c:v>
                </c:pt>
              </c:numCache>
            </c:numRef>
          </c:val>
          <c:smooth val="0"/>
          <c:extLst>
            <c:ext xmlns:c16="http://schemas.microsoft.com/office/drawing/2014/chart" uri="{C3380CC4-5D6E-409C-BE32-E72D297353CC}">
              <c16:uniqueId val="{00000001-8DC7-4A62-97D7-FDEC190EBE13}"/>
            </c:ext>
          </c:extLst>
        </c:ser>
        <c:dLbls>
          <c:showLegendKey val="0"/>
          <c:showVal val="0"/>
          <c:showCatName val="0"/>
          <c:showSerName val="0"/>
          <c:showPercent val="0"/>
          <c:showBubbleSize val="0"/>
        </c:dLbls>
        <c:marker val="1"/>
        <c:smooth val="0"/>
        <c:axId val="629932536"/>
        <c:axId val="629932928"/>
      </c:lineChart>
      <c:catAx>
        <c:axId val="62993253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629932928"/>
        <c:crosses val="autoZero"/>
        <c:auto val="1"/>
        <c:lblAlgn val="ctr"/>
        <c:lblOffset val="100"/>
        <c:noMultiLvlLbl val="0"/>
      </c:catAx>
      <c:valAx>
        <c:axId val="629932928"/>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629932536"/>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Channel</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2022</c:v>
          </c:tx>
          <c:spPr>
            <a:ln>
              <a:solidFill>
                <a:srgbClr val="2D11FB"/>
              </a:solidFill>
            </a:ln>
          </c:spPr>
          <c:marker>
            <c:symbol val="square"/>
            <c:size val="9"/>
            <c:spPr>
              <a:solidFill>
                <a:srgbClr val="0000FF"/>
              </a:solidFill>
              <a:ln>
                <a:solidFill>
                  <a:srgbClr val="2D11FB"/>
                </a:solidFill>
              </a:ln>
            </c:spPr>
          </c:marker>
          <c:cat>
            <c:strRef>
              <c:f>Galeta!$B$125:$M$125</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Galeta!$B$251:$M$251</c:f>
              <c:numCache>
                <c:formatCode>0.0</c:formatCode>
                <c:ptCount val="12"/>
                <c:pt idx="0">
                  <c:v>28.010999999999999</c:v>
                </c:pt>
                <c:pt idx="1">
                  <c:v>28.100999999999999</c:v>
                </c:pt>
                <c:pt idx="2">
                  <c:v>28.358000000000001</c:v>
                </c:pt>
                <c:pt idx="3">
                  <c:v>29.026</c:v>
                </c:pt>
                <c:pt idx="4">
                  <c:v>29.606000000000002</c:v>
                </c:pt>
                <c:pt idx="5">
                  <c:v>29.376000000000001</c:v>
                </c:pt>
                <c:pt idx="6">
                  <c:v>29.05</c:v>
                </c:pt>
                <c:pt idx="7">
                  <c:v>29.353000000000002</c:v>
                </c:pt>
                <c:pt idx="8">
                  <c:v>29.693000000000001</c:v>
                </c:pt>
              </c:numCache>
            </c:numRef>
          </c:val>
          <c:smooth val="0"/>
          <c:extLst>
            <c:ext xmlns:c16="http://schemas.microsoft.com/office/drawing/2014/chart" uri="{C3380CC4-5D6E-409C-BE32-E72D297353CC}">
              <c16:uniqueId val="{00000000-23B2-4ACF-8F80-737AFFC1F063}"/>
            </c:ext>
          </c:extLst>
        </c:ser>
        <c:ser>
          <c:idx val="2"/>
          <c:order val="1"/>
          <c:tx>
            <c:v>1984-2021</c:v>
          </c:tx>
          <c:spPr>
            <a:ln>
              <a:solidFill>
                <a:srgbClr val="FF0000"/>
              </a:solidFill>
            </a:ln>
          </c:spPr>
          <c:marker>
            <c:symbol val="square"/>
            <c:size val="9"/>
            <c:spPr>
              <a:solidFill>
                <a:srgbClr val="FF0000"/>
              </a:solidFill>
              <a:ln>
                <a:solidFill>
                  <a:srgbClr val="FF0000"/>
                </a:solidFill>
              </a:ln>
            </c:spPr>
          </c:marker>
          <c:errBars>
            <c:errDir val="y"/>
            <c:errBarType val="both"/>
            <c:errValType val="cust"/>
            <c:noEndCap val="0"/>
            <c:plus>
              <c:numRef>
                <c:f>Galeta!$B$259:$M$259</c:f>
                <c:numCache>
                  <c:formatCode>General</c:formatCode>
                  <c:ptCount val="12"/>
                  <c:pt idx="0">
                    <c:v>0.38659605132043412</c:v>
                  </c:pt>
                  <c:pt idx="1">
                    <c:v>0.50282176666514533</c:v>
                  </c:pt>
                  <c:pt idx="2">
                    <c:v>0.44355400684611934</c:v>
                  </c:pt>
                  <c:pt idx="3">
                    <c:v>0.46216630058231123</c:v>
                  </c:pt>
                  <c:pt idx="4">
                    <c:v>0.51785650873225864</c:v>
                  </c:pt>
                  <c:pt idx="5">
                    <c:v>0.42978682832659049</c:v>
                  </c:pt>
                  <c:pt idx="6">
                    <c:v>0.41610245617186431</c:v>
                  </c:pt>
                  <c:pt idx="7">
                    <c:v>0.40488158364414845</c:v>
                  </c:pt>
                  <c:pt idx="8">
                    <c:v>0.40412551015370135</c:v>
                  </c:pt>
                  <c:pt idx="9">
                    <c:v>0.38790167020409483</c:v>
                  </c:pt>
                  <c:pt idx="10">
                    <c:v>0.46239908983427946</c:v>
                  </c:pt>
                  <c:pt idx="11">
                    <c:v>0.45870663645201715</c:v>
                  </c:pt>
                </c:numCache>
              </c:numRef>
            </c:plus>
            <c:minus>
              <c:numRef>
                <c:f>Galeta!$B$259:$M$259</c:f>
                <c:numCache>
                  <c:formatCode>General</c:formatCode>
                  <c:ptCount val="12"/>
                  <c:pt idx="0">
                    <c:v>0.38659605132043412</c:v>
                  </c:pt>
                  <c:pt idx="1">
                    <c:v>0.50282176666514533</c:v>
                  </c:pt>
                  <c:pt idx="2">
                    <c:v>0.44355400684611934</c:v>
                  </c:pt>
                  <c:pt idx="3">
                    <c:v>0.46216630058231123</c:v>
                  </c:pt>
                  <c:pt idx="4">
                    <c:v>0.51785650873225864</c:v>
                  </c:pt>
                  <c:pt idx="5">
                    <c:v>0.42978682832659049</c:v>
                  </c:pt>
                  <c:pt idx="6">
                    <c:v>0.41610245617186431</c:v>
                  </c:pt>
                  <c:pt idx="7">
                    <c:v>0.40488158364414845</c:v>
                  </c:pt>
                  <c:pt idx="8">
                    <c:v>0.40412551015370135</c:v>
                  </c:pt>
                  <c:pt idx="9">
                    <c:v>0.38790167020409483</c:v>
                  </c:pt>
                  <c:pt idx="10">
                    <c:v>0.46239908983427946</c:v>
                  </c:pt>
                  <c:pt idx="11">
                    <c:v>0.45870663645201715</c:v>
                  </c:pt>
                </c:numCache>
              </c:numRef>
            </c:minus>
          </c:errBars>
          <c:cat>
            <c:strRef>
              <c:f>Galeta!$B$125:$M$125</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Galeta!$B$258:$M$258</c:f>
              <c:numCache>
                <c:formatCode>0.0</c:formatCode>
                <c:ptCount val="12"/>
                <c:pt idx="0">
                  <c:v>27.635099999999991</c:v>
                </c:pt>
                <c:pt idx="1">
                  <c:v>27.569064516129025</c:v>
                </c:pt>
                <c:pt idx="2">
                  <c:v>27.885096774193553</c:v>
                </c:pt>
                <c:pt idx="3">
                  <c:v>28.52424242424242</c:v>
                </c:pt>
                <c:pt idx="4">
                  <c:v>28.870636363636365</c:v>
                </c:pt>
                <c:pt idx="5">
                  <c:v>29.127030303030295</c:v>
                </c:pt>
                <c:pt idx="6">
                  <c:v>28.826812499999992</c:v>
                </c:pt>
                <c:pt idx="7">
                  <c:v>28.858999999999998</c:v>
                </c:pt>
                <c:pt idx="8">
                  <c:v>29.276193548387102</c:v>
                </c:pt>
                <c:pt idx="9">
                  <c:v>29.342866666666666</c:v>
                </c:pt>
                <c:pt idx="10">
                  <c:v>28.702419354838707</c:v>
                </c:pt>
                <c:pt idx="11">
                  <c:v>28.05872413793103</c:v>
                </c:pt>
              </c:numCache>
            </c:numRef>
          </c:val>
          <c:smooth val="0"/>
          <c:extLst>
            <c:ext xmlns:c16="http://schemas.microsoft.com/office/drawing/2014/chart" uri="{C3380CC4-5D6E-409C-BE32-E72D297353CC}">
              <c16:uniqueId val="{00000001-23B2-4ACF-8F80-737AFFC1F063}"/>
            </c:ext>
          </c:extLst>
        </c:ser>
        <c:dLbls>
          <c:showLegendKey val="0"/>
          <c:showVal val="0"/>
          <c:showCatName val="0"/>
          <c:showSerName val="0"/>
          <c:showPercent val="0"/>
          <c:showBubbleSize val="0"/>
        </c:dLbls>
        <c:marker val="1"/>
        <c:smooth val="0"/>
        <c:axId val="479468288"/>
        <c:axId val="479468680"/>
      </c:lineChart>
      <c:catAx>
        <c:axId val="479468288"/>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79468680"/>
        <c:crosses val="autoZero"/>
        <c:auto val="1"/>
        <c:lblAlgn val="ctr"/>
        <c:lblOffset val="100"/>
        <c:noMultiLvlLbl val="0"/>
      </c:catAx>
      <c:valAx>
        <c:axId val="479468680"/>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79468288"/>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Bahia Las</a:t>
            </a:r>
            <a:r>
              <a:rPr lang="en-US" baseline="0"/>
              <a:t> Minas</a:t>
            </a:r>
            <a:endParaRPr lang="en-US"/>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2022</c:v>
          </c:tx>
          <c:spPr>
            <a:ln>
              <a:solidFill>
                <a:srgbClr val="2D11FB"/>
              </a:solidFill>
            </a:ln>
          </c:spPr>
          <c:marker>
            <c:symbol val="square"/>
            <c:size val="9"/>
            <c:spPr>
              <a:solidFill>
                <a:srgbClr val="0000FF"/>
              </a:solidFill>
              <a:ln>
                <a:solidFill>
                  <a:srgbClr val="2D11FB"/>
                </a:solidFill>
              </a:ln>
            </c:spPr>
          </c:marker>
          <c:cat>
            <c:strRef>
              <c:f>Galeta!$B$125:$M$125</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Galeta!$B$198:$M$198</c:f>
              <c:numCache>
                <c:formatCode>0.0</c:formatCode>
                <c:ptCount val="12"/>
                <c:pt idx="0">
                  <c:v>28.440999999999999</c:v>
                </c:pt>
                <c:pt idx="1">
                  <c:v>28.448</c:v>
                </c:pt>
                <c:pt idx="2">
                  <c:v>28.562999999999999</c:v>
                </c:pt>
                <c:pt idx="3">
                  <c:v>29.201000000000001</c:v>
                </c:pt>
                <c:pt idx="4">
                  <c:v>29.794</c:v>
                </c:pt>
                <c:pt idx="5">
                  <c:v>29.588000000000001</c:v>
                </c:pt>
                <c:pt idx="6">
                  <c:v>29.231999999999999</c:v>
                </c:pt>
                <c:pt idx="7">
                  <c:v>29.512</c:v>
                </c:pt>
                <c:pt idx="8">
                  <c:v>29.895</c:v>
                </c:pt>
              </c:numCache>
            </c:numRef>
          </c:val>
          <c:smooth val="0"/>
          <c:extLst>
            <c:ext xmlns:c16="http://schemas.microsoft.com/office/drawing/2014/chart" uri="{C3380CC4-5D6E-409C-BE32-E72D297353CC}">
              <c16:uniqueId val="{00000000-4345-4809-9576-A8F78AF2C159}"/>
            </c:ext>
          </c:extLst>
        </c:ser>
        <c:ser>
          <c:idx val="2"/>
          <c:order val="1"/>
          <c:tx>
            <c:v>1984-2021</c:v>
          </c:tx>
          <c:spPr>
            <a:ln>
              <a:solidFill>
                <a:srgbClr val="FF0000"/>
              </a:solidFill>
            </a:ln>
          </c:spPr>
          <c:marker>
            <c:symbol val="square"/>
            <c:size val="9"/>
            <c:spPr>
              <a:solidFill>
                <a:srgbClr val="FF0000"/>
              </a:solidFill>
              <a:ln>
                <a:solidFill>
                  <a:srgbClr val="FF0000"/>
                </a:solidFill>
              </a:ln>
            </c:spPr>
          </c:marker>
          <c:errBars>
            <c:errDir val="y"/>
            <c:errBarType val="both"/>
            <c:errValType val="cust"/>
            <c:noEndCap val="0"/>
            <c:plus>
              <c:numRef>
                <c:f>Galeta!$B$206:$M$206</c:f>
                <c:numCache>
                  <c:formatCode>General</c:formatCode>
                  <c:ptCount val="12"/>
                  <c:pt idx="0">
                    <c:v>0.49175837016125667</c:v>
                  </c:pt>
                  <c:pt idx="1">
                    <c:v>0.54073789842990194</c:v>
                  </c:pt>
                  <c:pt idx="2">
                    <c:v>0.50599738619750756</c:v>
                  </c:pt>
                  <c:pt idx="3">
                    <c:v>0.47336439856694479</c:v>
                  </c:pt>
                  <c:pt idx="4">
                    <c:v>0.52939109350749147</c:v>
                  </c:pt>
                  <c:pt idx="5">
                    <c:v>0.48958283344746861</c:v>
                  </c:pt>
                  <c:pt idx="6">
                    <c:v>0.48272204902293742</c:v>
                  </c:pt>
                  <c:pt idx="7">
                    <c:v>0.52396860285153879</c:v>
                  </c:pt>
                  <c:pt idx="8">
                    <c:v>0.5490941725080114</c:v>
                  </c:pt>
                  <c:pt idx="9">
                    <c:v>0.53475322617374221</c:v>
                  </c:pt>
                  <c:pt idx="10">
                    <c:v>0.54192114650773515</c:v>
                  </c:pt>
                  <c:pt idx="11">
                    <c:v>0.63659074816176919</c:v>
                  </c:pt>
                </c:numCache>
              </c:numRef>
            </c:plus>
            <c:minus>
              <c:numRef>
                <c:f>Galeta!$B$206:$M$206</c:f>
                <c:numCache>
                  <c:formatCode>General</c:formatCode>
                  <c:ptCount val="12"/>
                  <c:pt idx="0">
                    <c:v>0.49175837016125667</c:v>
                  </c:pt>
                  <c:pt idx="1">
                    <c:v>0.54073789842990194</c:v>
                  </c:pt>
                  <c:pt idx="2">
                    <c:v>0.50599738619750756</c:v>
                  </c:pt>
                  <c:pt idx="3">
                    <c:v>0.47336439856694479</c:v>
                  </c:pt>
                  <c:pt idx="4">
                    <c:v>0.52939109350749147</c:v>
                  </c:pt>
                  <c:pt idx="5">
                    <c:v>0.48958283344746861</c:v>
                  </c:pt>
                  <c:pt idx="6">
                    <c:v>0.48272204902293742</c:v>
                  </c:pt>
                  <c:pt idx="7">
                    <c:v>0.52396860285153879</c:v>
                  </c:pt>
                  <c:pt idx="8">
                    <c:v>0.5490941725080114</c:v>
                  </c:pt>
                  <c:pt idx="9">
                    <c:v>0.53475322617374221</c:v>
                  </c:pt>
                  <c:pt idx="10">
                    <c:v>0.54192114650773515</c:v>
                  </c:pt>
                  <c:pt idx="11">
                    <c:v>0.63659074816176919</c:v>
                  </c:pt>
                </c:numCache>
              </c:numRef>
            </c:minus>
          </c:errBars>
          <c:cat>
            <c:strRef>
              <c:f>Galeta!$B$125:$M$125</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Galeta!$B$205:$M$205</c:f>
              <c:numCache>
                <c:formatCode>0.0</c:formatCode>
                <c:ptCount val="12"/>
                <c:pt idx="0">
                  <c:v>27.817193548387095</c:v>
                </c:pt>
                <c:pt idx="1">
                  <c:v>27.757593749999995</c:v>
                </c:pt>
                <c:pt idx="2">
                  <c:v>28.051500000000004</c:v>
                </c:pt>
                <c:pt idx="3">
                  <c:v>28.711781250000001</c:v>
                </c:pt>
                <c:pt idx="4">
                  <c:v>29.077366666666666</c:v>
                </c:pt>
                <c:pt idx="5">
                  <c:v>29.365062500000004</c:v>
                </c:pt>
                <c:pt idx="6">
                  <c:v>29.020437499999986</c:v>
                </c:pt>
                <c:pt idx="7">
                  <c:v>28.966249999999995</c:v>
                </c:pt>
                <c:pt idx="8">
                  <c:v>29.37709375</c:v>
                </c:pt>
                <c:pt idx="9">
                  <c:v>29.485290322580642</c:v>
                </c:pt>
                <c:pt idx="10">
                  <c:v>28.84106451612903</c:v>
                </c:pt>
                <c:pt idx="11">
                  <c:v>28.150225806451608</c:v>
                </c:pt>
              </c:numCache>
            </c:numRef>
          </c:val>
          <c:smooth val="0"/>
          <c:extLst>
            <c:ext xmlns:c16="http://schemas.microsoft.com/office/drawing/2014/chart" uri="{C3380CC4-5D6E-409C-BE32-E72D297353CC}">
              <c16:uniqueId val="{00000001-4345-4809-9576-A8F78AF2C159}"/>
            </c:ext>
          </c:extLst>
        </c:ser>
        <c:dLbls>
          <c:showLegendKey val="0"/>
          <c:showVal val="0"/>
          <c:showCatName val="0"/>
          <c:showSerName val="0"/>
          <c:showPercent val="0"/>
          <c:showBubbleSize val="0"/>
        </c:dLbls>
        <c:marker val="1"/>
        <c:smooth val="0"/>
        <c:axId val="479469464"/>
        <c:axId val="479469856"/>
      </c:lineChart>
      <c:catAx>
        <c:axId val="479469464"/>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79469856"/>
        <c:crosses val="autoZero"/>
        <c:auto val="1"/>
        <c:lblAlgn val="ctr"/>
        <c:lblOffset val="100"/>
        <c:noMultiLvlLbl val="0"/>
      </c:catAx>
      <c:valAx>
        <c:axId val="479469856"/>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79469464"/>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Isla</a:t>
            </a:r>
            <a:r>
              <a:rPr lang="en-US" baseline="0"/>
              <a:t> Grande</a:t>
            </a:r>
            <a:endParaRPr lang="en-US"/>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Galeta!$B$125:$M$125</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Galeta!$B$299:$M$299</c:f>
              <c:numCache>
                <c:formatCode>0.0</c:formatCode>
                <c:ptCount val="12"/>
                <c:pt idx="0">
                  <c:v>28.018999999999998</c:v>
                </c:pt>
                <c:pt idx="1">
                  <c:v>27.885000000000002</c:v>
                </c:pt>
                <c:pt idx="2">
                  <c:v>28.047999999999998</c:v>
                </c:pt>
                <c:pt idx="3">
                  <c:v>29.012</c:v>
                </c:pt>
                <c:pt idx="4">
                  <c:v>29.49</c:v>
                </c:pt>
              </c:numCache>
            </c:numRef>
          </c:val>
          <c:smooth val="0"/>
          <c:extLst>
            <c:ext xmlns:c16="http://schemas.microsoft.com/office/drawing/2014/chart" uri="{C3380CC4-5D6E-409C-BE32-E72D297353CC}">
              <c16:uniqueId val="{00000000-D9DE-4900-AF43-23A5778F9EF5}"/>
            </c:ext>
          </c:extLst>
        </c:ser>
        <c:ser>
          <c:idx val="2"/>
          <c:order val="1"/>
          <c:tx>
            <c:v>1984-2018</c:v>
          </c:tx>
          <c:spPr>
            <a:ln>
              <a:solidFill>
                <a:srgbClr val="FF0000"/>
              </a:solidFill>
            </a:ln>
          </c:spPr>
          <c:marker>
            <c:symbol val="square"/>
            <c:size val="9"/>
            <c:spPr>
              <a:solidFill>
                <a:srgbClr val="FF0000"/>
              </a:solidFill>
              <a:ln>
                <a:solidFill>
                  <a:srgbClr val="FF0000"/>
                </a:solidFill>
              </a:ln>
            </c:spPr>
          </c:marker>
          <c:errBars>
            <c:errDir val="y"/>
            <c:errBarType val="both"/>
            <c:errValType val="cust"/>
            <c:noEndCap val="0"/>
            <c:plus>
              <c:numRef>
                <c:f>Galeta!$B$310:$M$310</c:f>
                <c:numCache>
                  <c:formatCode>General</c:formatCode>
                  <c:ptCount val="12"/>
                  <c:pt idx="0">
                    <c:v>0.42319470242151586</c:v>
                  </c:pt>
                  <c:pt idx="1">
                    <c:v>0.44358533925499688</c:v>
                  </c:pt>
                  <c:pt idx="2">
                    <c:v>0.41963449965475003</c:v>
                  </c:pt>
                  <c:pt idx="3">
                    <c:v>0.4654862678073774</c:v>
                  </c:pt>
                  <c:pt idx="4">
                    <c:v>0.45193596932571123</c:v>
                  </c:pt>
                  <c:pt idx="5">
                    <c:v>0.45435722306776</c:v>
                  </c:pt>
                  <c:pt idx="6">
                    <c:v>0.47004926746688402</c:v>
                  </c:pt>
                  <c:pt idx="7">
                    <c:v>0.46331214266244036</c:v>
                  </c:pt>
                  <c:pt idx="8">
                    <c:v>0.36861352996456137</c:v>
                  </c:pt>
                  <c:pt idx="9">
                    <c:v>0.3909457532837286</c:v>
                  </c:pt>
                  <c:pt idx="10">
                    <c:v>0.37709116934767917</c:v>
                  </c:pt>
                  <c:pt idx="11">
                    <c:v>0.4754467948802521</c:v>
                  </c:pt>
                </c:numCache>
              </c:numRef>
            </c:plus>
            <c:minus>
              <c:numRef>
                <c:f>Galeta!$B$310:$M$310</c:f>
                <c:numCache>
                  <c:formatCode>General</c:formatCode>
                  <c:ptCount val="12"/>
                  <c:pt idx="0">
                    <c:v>0.42319470242151586</c:v>
                  </c:pt>
                  <c:pt idx="1">
                    <c:v>0.44358533925499688</c:v>
                  </c:pt>
                  <c:pt idx="2">
                    <c:v>0.41963449965475003</c:v>
                  </c:pt>
                  <c:pt idx="3">
                    <c:v>0.4654862678073774</c:v>
                  </c:pt>
                  <c:pt idx="4">
                    <c:v>0.45193596932571123</c:v>
                  </c:pt>
                  <c:pt idx="5">
                    <c:v>0.45435722306776</c:v>
                  </c:pt>
                  <c:pt idx="6">
                    <c:v>0.47004926746688402</c:v>
                  </c:pt>
                  <c:pt idx="7">
                    <c:v>0.46331214266244036</c:v>
                  </c:pt>
                  <c:pt idx="8">
                    <c:v>0.36861352996456137</c:v>
                  </c:pt>
                  <c:pt idx="9">
                    <c:v>0.3909457532837286</c:v>
                  </c:pt>
                  <c:pt idx="10">
                    <c:v>0.37709116934767917</c:v>
                  </c:pt>
                  <c:pt idx="11">
                    <c:v>0.4754467948802521</c:v>
                  </c:pt>
                </c:numCache>
              </c:numRef>
            </c:minus>
          </c:errBars>
          <c:cat>
            <c:strRef>
              <c:f>Galeta!$B$125:$M$125</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Galeta!$B$309:$M$309</c:f>
              <c:numCache>
                <c:formatCode>0.0</c:formatCode>
                <c:ptCount val="12"/>
                <c:pt idx="0">
                  <c:v>27.732448275862069</c:v>
                </c:pt>
                <c:pt idx="1">
                  <c:v>27.672103448275863</c:v>
                </c:pt>
                <c:pt idx="2">
                  <c:v>27.941448275862065</c:v>
                </c:pt>
                <c:pt idx="3">
                  <c:v>28.489586206896554</c:v>
                </c:pt>
                <c:pt idx="4">
                  <c:v>28.966749999999998</c:v>
                </c:pt>
                <c:pt idx="5">
                  <c:v>29.252615384615378</c:v>
                </c:pt>
                <c:pt idx="6">
                  <c:v>28.840923076923083</c:v>
                </c:pt>
                <c:pt idx="7">
                  <c:v>28.842307692307692</c:v>
                </c:pt>
                <c:pt idx="8">
                  <c:v>29.285629629629632</c:v>
                </c:pt>
                <c:pt idx="9">
                  <c:v>29.423285714285708</c:v>
                </c:pt>
                <c:pt idx="10">
                  <c:v>28.804250000000007</c:v>
                </c:pt>
                <c:pt idx="11">
                  <c:v>28.058392857142856</c:v>
                </c:pt>
              </c:numCache>
            </c:numRef>
          </c:val>
          <c:smooth val="0"/>
          <c:extLst>
            <c:ext xmlns:c16="http://schemas.microsoft.com/office/drawing/2014/chart" uri="{C3380CC4-5D6E-409C-BE32-E72D297353CC}">
              <c16:uniqueId val="{00000001-D9DE-4900-AF43-23A5778F9EF5}"/>
            </c:ext>
          </c:extLst>
        </c:ser>
        <c:dLbls>
          <c:showLegendKey val="0"/>
          <c:showVal val="0"/>
          <c:showCatName val="0"/>
          <c:showSerName val="0"/>
          <c:showPercent val="0"/>
          <c:showBubbleSize val="0"/>
        </c:dLbls>
        <c:marker val="1"/>
        <c:smooth val="0"/>
        <c:axId val="479469464"/>
        <c:axId val="479469856"/>
      </c:lineChart>
      <c:catAx>
        <c:axId val="479469464"/>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79469856"/>
        <c:crosses val="autoZero"/>
        <c:auto val="1"/>
        <c:lblAlgn val="ctr"/>
        <c:lblOffset val="100"/>
        <c:noMultiLvlLbl val="0"/>
      </c:catAx>
      <c:valAx>
        <c:axId val="479469856"/>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79469464"/>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Colon, 10m</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2022</c:v>
          </c:tx>
          <c:spPr>
            <a:ln>
              <a:solidFill>
                <a:srgbClr val="2D11FB"/>
              </a:solidFill>
            </a:ln>
          </c:spPr>
          <c:marker>
            <c:symbol val="square"/>
            <c:size val="8"/>
            <c:spPr>
              <a:solidFill>
                <a:srgbClr val="2D11FB"/>
              </a:solidFill>
              <a:ln>
                <a:solidFill>
                  <a:srgbClr val="2D11FB"/>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Bocas!$B$434:$M$434</c:f>
              <c:numCache>
                <c:formatCode>0.0</c:formatCode>
                <c:ptCount val="12"/>
                <c:pt idx="0">
                  <c:v>28.515000000000001</c:v>
                </c:pt>
                <c:pt idx="1">
                  <c:v>28.061</c:v>
                </c:pt>
                <c:pt idx="2">
                  <c:v>28.45</c:v>
                </c:pt>
                <c:pt idx="3">
                  <c:v>29.1</c:v>
                </c:pt>
                <c:pt idx="4">
                  <c:v>29.562999999999999</c:v>
                </c:pt>
                <c:pt idx="5">
                  <c:v>30.036999999999999</c:v>
                </c:pt>
              </c:numCache>
            </c:numRef>
          </c:val>
          <c:smooth val="0"/>
          <c:extLst>
            <c:ext xmlns:c16="http://schemas.microsoft.com/office/drawing/2014/chart" uri="{C3380CC4-5D6E-409C-BE32-E72D297353CC}">
              <c16:uniqueId val="{00000000-9739-495F-8C5D-64171D738A49}"/>
            </c:ext>
          </c:extLst>
        </c:ser>
        <c:ser>
          <c:idx val="1"/>
          <c:order val="1"/>
          <c:tx>
            <c:v>1999-2021</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Bocas!$B$442:$M$442</c:f>
                <c:numCache>
                  <c:formatCode>General</c:formatCode>
                  <c:ptCount val="12"/>
                  <c:pt idx="0">
                    <c:v>0.61661342229480631</c:v>
                  </c:pt>
                  <c:pt idx="1">
                    <c:v>0.47717212943205206</c:v>
                  </c:pt>
                  <c:pt idx="2">
                    <c:v>0.52251372128663398</c:v>
                  </c:pt>
                  <c:pt idx="3">
                    <c:v>0.41095276139898285</c:v>
                  </c:pt>
                  <c:pt idx="4">
                    <c:v>0.46995918532311431</c:v>
                  </c:pt>
                  <c:pt idx="5">
                    <c:v>0.44933641693024418</c:v>
                  </c:pt>
                  <c:pt idx="6">
                    <c:v>0.4462881077273001</c:v>
                  </c:pt>
                  <c:pt idx="7">
                    <c:v>0.43150862755242131</c:v>
                  </c:pt>
                  <c:pt idx="8">
                    <c:v>0.49426498709736261</c:v>
                  </c:pt>
                  <c:pt idx="9">
                    <c:v>0.36178361665695308</c:v>
                  </c:pt>
                  <c:pt idx="10">
                    <c:v>0.60855181156521676</c:v>
                  </c:pt>
                  <c:pt idx="11">
                    <c:v>0.64790957896208201</c:v>
                  </c:pt>
                </c:numCache>
              </c:numRef>
            </c:plus>
            <c:minus>
              <c:numRef>
                <c:f>Bocas!$B$442:$M$442</c:f>
                <c:numCache>
                  <c:formatCode>General</c:formatCode>
                  <c:ptCount val="12"/>
                  <c:pt idx="0">
                    <c:v>0.61661342229480631</c:v>
                  </c:pt>
                  <c:pt idx="1">
                    <c:v>0.47717212943205206</c:v>
                  </c:pt>
                  <c:pt idx="2">
                    <c:v>0.52251372128663398</c:v>
                  </c:pt>
                  <c:pt idx="3">
                    <c:v>0.41095276139898285</c:v>
                  </c:pt>
                  <c:pt idx="4">
                    <c:v>0.46995918532311431</c:v>
                  </c:pt>
                  <c:pt idx="5">
                    <c:v>0.44933641693024418</c:v>
                  </c:pt>
                  <c:pt idx="6">
                    <c:v>0.4462881077273001</c:v>
                  </c:pt>
                  <c:pt idx="7">
                    <c:v>0.43150862755242131</c:v>
                  </c:pt>
                  <c:pt idx="8">
                    <c:v>0.49426498709736261</c:v>
                  </c:pt>
                  <c:pt idx="9">
                    <c:v>0.36178361665695308</c:v>
                  </c:pt>
                  <c:pt idx="10">
                    <c:v>0.60855181156521676</c:v>
                  </c:pt>
                  <c:pt idx="11">
                    <c:v>0.64790957896208201</c:v>
                  </c:pt>
                </c:numCache>
              </c:numRef>
            </c:minus>
          </c:errBars>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Bocas!$B$441:$M$441</c:f>
              <c:numCache>
                <c:formatCode>0.0</c:formatCode>
                <c:ptCount val="12"/>
                <c:pt idx="0">
                  <c:v>27.670727272727273</c:v>
                </c:pt>
                <c:pt idx="1">
                  <c:v>27.683173913043476</c:v>
                </c:pt>
                <c:pt idx="2">
                  <c:v>28.059043478260872</c:v>
                </c:pt>
                <c:pt idx="3">
                  <c:v>28.702458333333329</c:v>
                </c:pt>
                <c:pt idx="4">
                  <c:v>29.22237500000001</c:v>
                </c:pt>
                <c:pt idx="5">
                  <c:v>29.620791666666662</c:v>
                </c:pt>
                <c:pt idx="6">
                  <c:v>29.048434782608698</c:v>
                </c:pt>
                <c:pt idx="7">
                  <c:v>29.123173913043477</c:v>
                </c:pt>
                <c:pt idx="8">
                  <c:v>29.706173913043482</c:v>
                </c:pt>
                <c:pt idx="9">
                  <c:v>29.955636363636359</c:v>
                </c:pt>
                <c:pt idx="10">
                  <c:v>28.880545454545452</c:v>
                </c:pt>
                <c:pt idx="11">
                  <c:v>27.890818181818187</c:v>
                </c:pt>
              </c:numCache>
            </c:numRef>
          </c:val>
          <c:smooth val="0"/>
          <c:extLst>
            <c:ext xmlns:c16="http://schemas.microsoft.com/office/drawing/2014/chart" uri="{C3380CC4-5D6E-409C-BE32-E72D297353CC}">
              <c16:uniqueId val="{00000001-9739-495F-8C5D-64171D738A49}"/>
            </c:ext>
          </c:extLst>
        </c:ser>
        <c:dLbls>
          <c:showLegendKey val="0"/>
          <c:showVal val="0"/>
          <c:showCatName val="0"/>
          <c:showSerName val="0"/>
          <c:showPercent val="0"/>
          <c:showBubbleSize val="0"/>
        </c:dLbls>
        <c:marker val="1"/>
        <c:smooth val="0"/>
        <c:axId val="601613720"/>
        <c:axId val="601614112"/>
      </c:lineChart>
      <c:catAx>
        <c:axId val="60161372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01614112"/>
        <c:crosses val="autoZero"/>
        <c:auto val="1"/>
        <c:lblAlgn val="ctr"/>
        <c:lblOffset val="100"/>
        <c:noMultiLvlLbl val="0"/>
      </c:catAx>
      <c:valAx>
        <c:axId val="601614112"/>
        <c:scaling>
          <c:orientation val="minMax"/>
          <c:max val="31"/>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01613720"/>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Outer Channel, 10ft</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1"/>
          <c:order val="1"/>
          <c:tx>
            <c:v>2005-2012</c:v>
          </c:tx>
          <c:spPr>
            <a:ln>
              <a:solidFill>
                <a:srgbClr val="FF0000"/>
              </a:solidFill>
            </a:ln>
          </c:spPr>
          <c:marker>
            <c:symbol val="circle"/>
            <c:size val="9"/>
            <c:spPr>
              <a:solidFill>
                <a:srgbClr val="FF0000"/>
              </a:solidFill>
              <a:ln>
                <a:solidFill>
                  <a:srgbClr val="FF0000"/>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'Gulf Chiriqui'!$B$20:$M$20</c:f>
              <c:numCache>
                <c:formatCode>0.0</c:formatCode>
                <c:ptCount val="12"/>
                <c:pt idx="0">
                  <c:v>28.394600000000004</c:v>
                </c:pt>
                <c:pt idx="1">
                  <c:v>28.458399999999994</c:v>
                </c:pt>
                <c:pt idx="2">
                  <c:v>28.123000000000001</c:v>
                </c:pt>
                <c:pt idx="3">
                  <c:v>28.772599999999994</c:v>
                </c:pt>
                <c:pt idx="4">
                  <c:v>28.629000000000001</c:v>
                </c:pt>
                <c:pt idx="5">
                  <c:v>28.534333333333336</c:v>
                </c:pt>
                <c:pt idx="6">
                  <c:v>28.679888888888893</c:v>
                </c:pt>
                <c:pt idx="7">
                  <c:v>28.626444444444441</c:v>
                </c:pt>
                <c:pt idx="8">
                  <c:v>28.408333333333331</c:v>
                </c:pt>
                <c:pt idx="9">
                  <c:v>27.977555555555554</c:v>
                </c:pt>
                <c:pt idx="10">
                  <c:v>27.952444444444446</c:v>
                </c:pt>
                <c:pt idx="11">
                  <c:v>28.351400000000002</c:v>
                </c:pt>
              </c:numCache>
            </c:numRef>
          </c:val>
          <c:smooth val="0"/>
          <c:extLst>
            <c:ext xmlns:c16="http://schemas.microsoft.com/office/drawing/2014/chart" uri="{C3380CC4-5D6E-409C-BE32-E72D297353CC}">
              <c16:uniqueId val="{00000001-848C-4910-98D0-115D75DD07DC}"/>
            </c:ext>
          </c:extLst>
        </c:ser>
        <c:dLbls>
          <c:showLegendKey val="0"/>
          <c:showVal val="0"/>
          <c:showCatName val="0"/>
          <c:showSerName val="0"/>
          <c:showPercent val="0"/>
          <c:showBubbleSize val="0"/>
        </c:dLbls>
        <c:marker val="1"/>
        <c:smooth val="0"/>
        <c:axId val="479470640"/>
        <c:axId val="479471032"/>
        <c:extLst>
          <c:ext xmlns:c15="http://schemas.microsoft.com/office/drawing/2012/chart" uri="{02D57815-91ED-43cb-92C2-25804820EDAC}">
            <c15:filteredLineSeries>
              <c15:ser>
                <c:idx val="0"/>
                <c:order val="0"/>
                <c:tx>
                  <c:v>2012</c:v>
                </c:tx>
                <c:spPr>
                  <a:ln>
                    <a:solidFill>
                      <a:srgbClr val="2D11FB"/>
                    </a:solidFill>
                  </a:ln>
                </c:spPr>
                <c:marker>
                  <c:symbol val="square"/>
                  <c:size val="8"/>
                  <c:spPr>
                    <a:solidFill>
                      <a:srgbClr val="2D11FB"/>
                    </a:solidFill>
                    <a:ln>
                      <a:solidFill>
                        <a:srgbClr val="2D11FB"/>
                      </a:solidFill>
                    </a:ln>
                  </c:spPr>
                </c:marker>
                <c:cat>
                  <c:strRef>
                    <c:extLst>
                      <c:ext uri="{02D57815-91ED-43cb-92C2-25804820EDAC}">
                        <c15:formulaRef>
                          <c15:sqref>Bocas!$B$2:$M$2</c15:sqref>
                        </c15:formulaRef>
                      </c:ext>
                    </c:extLst>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extLst>
                      <c:ext uri="{02D57815-91ED-43cb-92C2-25804820EDAC}">
                        <c15:formulaRef>
                          <c15:sqref>'Gulf Chiriqui'!$B$10:$M$10</c15:sqref>
                        </c15:formulaRef>
                      </c:ext>
                    </c:extLst>
                    <c:numCache>
                      <c:formatCode>0.0</c:formatCode>
                      <c:ptCount val="12"/>
                      <c:pt idx="0">
                        <c:v>28.25</c:v>
                      </c:pt>
                      <c:pt idx="1">
                        <c:v>28.63</c:v>
                      </c:pt>
                      <c:pt idx="2">
                        <c:v>27.98</c:v>
                      </c:pt>
                      <c:pt idx="3">
                        <c:v>28.37</c:v>
                      </c:pt>
                      <c:pt idx="4">
                        <c:v>29.18</c:v>
                      </c:pt>
                      <c:pt idx="5">
                        <c:v>29.24</c:v>
                      </c:pt>
                      <c:pt idx="6">
                        <c:v>29.338000000000001</c:v>
                      </c:pt>
                      <c:pt idx="7">
                        <c:v>29.18</c:v>
                      </c:pt>
                      <c:pt idx="8">
                        <c:v>29.100999999999999</c:v>
                      </c:pt>
                      <c:pt idx="9">
                        <c:v>28.417999999999999</c:v>
                      </c:pt>
                      <c:pt idx="10">
                        <c:v>28.588999999999999</c:v>
                      </c:pt>
                      <c:pt idx="11">
                        <c:v>28.713999999999999</c:v>
                      </c:pt>
                    </c:numCache>
                  </c:numRef>
                </c:val>
                <c:smooth val="0"/>
                <c:extLst>
                  <c:ext xmlns:c16="http://schemas.microsoft.com/office/drawing/2014/chart" uri="{C3380CC4-5D6E-409C-BE32-E72D297353CC}">
                    <c16:uniqueId val="{00000000-848C-4910-98D0-115D75DD07DC}"/>
                  </c:ext>
                </c:extLst>
              </c15:ser>
            </c15:filteredLineSeries>
          </c:ext>
        </c:extLst>
      </c:lineChart>
      <c:catAx>
        <c:axId val="47947064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79471032"/>
        <c:crosses val="autoZero"/>
        <c:auto val="1"/>
        <c:lblAlgn val="ctr"/>
        <c:lblOffset val="100"/>
        <c:noMultiLvlLbl val="0"/>
      </c:catAx>
      <c:valAx>
        <c:axId val="479471032"/>
        <c:scaling>
          <c:orientation val="minMax"/>
          <c:min val="27"/>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479470640"/>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Parida, 8ft</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2012</c:v>
          </c:tx>
          <c:spPr>
            <a:ln>
              <a:solidFill>
                <a:srgbClr val="2D11FB"/>
              </a:solidFill>
            </a:ln>
          </c:spPr>
          <c:marker>
            <c:symbol val="square"/>
            <c:size val="8"/>
            <c:spPr>
              <a:solidFill>
                <a:srgbClr val="2D11FB"/>
              </a:solidFill>
              <a:ln>
                <a:solidFill>
                  <a:srgbClr val="2D11FB"/>
                </a:solidFill>
              </a:ln>
            </c:spPr>
          </c:marker>
          <c:val>
            <c:numRef>
              <c:f>'Gulf Chiriqui'!$B$43:$M$43</c:f>
              <c:numCache>
                <c:formatCode>0.0</c:formatCode>
                <c:ptCount val="12"/>
                <c:pt idx="0">
                  <c:v>28.29</c:v>
                </c:pt>
                <c:pt idx="1">
                  <c:v>28.94</c:v>
                </c:pt>
                <c:pt idx="2">
                  <c:v>28.55</c:v>
                </c:pt>
                <c:pt idx="3">
                  <c:v>29.15</c:v>
                </c:pt>
                <c:pt idx="4">
                  <c:v>29.17</c:v>
                </c:pt>
                <c:pt idx="5">
                  <c:v>29.36</c:v>
                </c:pt>
                <c:pt idx="6">
                  <c:v>29.68</c:v>
                </c:pt>
                <c:pt idx="7">
                  <c:v>29.44</c:v>
                </c:pt>
                <c:pt idx="8">
                  <c:v>29.47</c:v>
                </c:pt>
                <c:pt idx="9">
                  <c:v>28.5</c:v>
                </c:pt>
              </c:numCache>
            </c:numRef>
          </c:val>
          <c:smooth val="0"/>
          <c:extLst>
            <c:ext xmlns:c16="http://schemas.microsoft.com/office/drawing/2014/chart" uri="{C3380CC4-5D6E-409C-BE32-E72D297353CC}">
              <c16:uniqueId val="{00000000-C90D-442B-8189-B71C2F12BCB4}"/>
            </c:ext>
          </c:extLst>
        </c:ser>
        <c:ser>
          <c:idx val="1"/>
          <c:order val="1"/>
          <c:tx>
            <c:v>2001-2012</c:v>
          </c:tx>
          <c:spPr>
            <a:ln>
              <a:solidFill>
                <a:srgbClr val="FF0000"/>
              </a:solidFill>
            </a:ln>
          </c:spPr>
          <c:marker>
            <c:symbol val="circle"/>
            <c:size val="9"/>
            <c:spPr>
              <a:solidFill>
                <a:srgbClr val="FF0000"/>
              </a:solidFill>
              <a:ln>
                <a:solidFill>
                  <a:srgbClr val="FF0000"/>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'Gulf Chiriqui'!$B$53:$M$53</c:f>
              <c:numCache>
                <c:formatCode>0.0</c:formatCode>
                <c:ptCount val="12"/>
                <c:pt idx="0">
                  <c:v>28.84</c:v>
                </c:pt>
                <c:pt idx="1">
                  <c:v>28.932727272727274</c:v>
                </c:pt>
                <c:pt idx="2">
                  <c:v>28.983636363636364</c:v>
                </c:pt>
                <c:pt idx="3">
                  <c:v>29.200909090909089</c:v>
                </c:pt>
                <c:pt idx="4">
                  <c:v>28.923636363636366</c:v>
                </c:pt>
                <c:pt idx="5">
                  <c:v>28.574999999999999</c:v>
                </c:pt>
                <c:pt idx="6">
                  <c:v>28.954000000000001</c:v>
                </c:pt>
                <c:pt idx="7">
                  <c:v>28.954000000000001</c:v>
                </c:pt>
                <c:pt idx="8">
                  <c:v>28.762999999999998</c:v>
                </c:pt>
                <c:pt idx="9">
                  <c:v>27.773000000000003</c:v>
                </c:pt>
                <c:pt idx="10">
                  <c:v>27.825555555555557</c:v>
                </c:pt>
                <c:pt idx="11">
                  <c:v>28.549090909090907</c:v>
                </c:pt>
              </c:numCache>
            </c:numRef>
          </c:val>
          <c:smooth val="0"/>
          <c:extLst>
            <c:ext xmlns:c16="http://schemas.microsoft.com/office/drawing/2014/chart" uri="{C3380CC4-5D6E-409C-BE32-E72D297353CC}">
              <c16:uniqueId val="{00000001-C90D-442B-8189-B71C2F12BCB4}"/>
            </c:ext>
          </c:extLst>
        </c:ser>
        <c:dLbls>
          <c:showLegendKey val="0"/>
          <c:showVal val="0"/>
          <c:showCatName val="0"/>
          <c:showSerName val="0"/>
          <c:showPercent val="0"/>
          <c:showBubbleSize val="0"/>
        </c:dLbls>
        <c:marker val="1"/>
        <c:smooth val="0"/>
        <c:axId val="479471424"/>
        <c:axId val="479471816"/>
      </c:lineChart>
      <c:catAx>
        <c:axId val="479471424"/>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79471816"/>
        <c:crosses val="autoZero"/>
        <c:auto val="1"/>
        <c:lblAlgn val="ctr"/>
        <c:lblOffset val="100"/>
        <c:noMultiLvlLbl val="0"/>
      </c:catAx>
      <c:valAx>
        <c:axId val="479471816"/>
        <c:scaling>
          <c:orientation val="minMax"/>
          <c:min val="27"/>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479471424"/>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362701080703021"/>
        </c:manualLayout>
      </c:layout>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Rancheria, 4ft</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2014</c:v>
          </c:tx>
          <c:spPr>
            <a:ln>
              <a:solidFill>
                <a:srgbClr val="2D11FB"/>
              </a:solidFill>
            </a:ln>
          </c:spPr>
          <c:marker>
            <c:symbol val="square"/>
            <c:size val="8"/>
            <c:spPr>
              <a:solidFill>
                <a:srgbClr val="2D11FB"/>
              </a:solidFill>
              <a:ln>
                <a:solidFill>
                  <a:srgbClr val="2D11FB"/>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'Gulf Chiriqui'!$B$74:$M$74</c:f>
              <c:numCache>
                <c:formatCode>0.0</c:formatCode>
                <c:ptCount val="12"/>
                <c:pt idx="0">
                  <c:v>28.99</c:v>
                </c:pt>
                <c:pt idx="1">
                  <c:v>28.71</c:v>
                </c:pt>
                <c:pt idx="2">
                  <c:v>28.86</c:v>
                </c:pt>
                <c:pt idx="3">
                  <c:v>29.37</c:v>
                </c:pt>
                <c:pt idx="4">
                  <c:v>29.08</c:v>
                </c:pt>
                <c:pt idx="5">
                  <c:v>29.24</c:v>
                </c:pt>
              </c:numCache>
            </c:numRef>
          </c:val>
          <c:smooth val="0"/>
          <c:extLst>
            <c:ext xmlns:c16="http://schemas.microsoft.com/office/drawing/2014/chart" uri="{C3380CC4-5D6E-409C-BE32-E72D297353CC}">
              <c16:uniqueId val="{00000000-9FEA-4506-BD2A-A1CBD1A9ABB3}"/>
            </c:ext>
          </c:extLst>
        </c:ser>
        <c:ser>
          <c:idx val="1"/>
          <c:order val="1"/>
          <c:tx>
            <c:v>2005-2014</c:v>
          </c:tx>
          <c:spPr>
            <a:ln>
              <a:solidFill>
                <a:srgbClr val="FF0000"/>
              </a:solidFill>
            </a:ln>
          </c:spPr>
          <c:marker>
            <c:symbol val="circle"/>
            <c:size val="9"/>
            <c:spPr>
              <a:solidFill>
                <a:srgbClr val="FF0000"/>
              </a:solidFill>
              <a:ln>
                <a:solidFill>
                  <a:srgbClr val="FF0000"/>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'Gulf Chiriqui'!$B$20:$M$20</c:f>
              <c:numCache>
                <c:formatCode>0.0</c:formatCode>
                <c:ptCount val="12"/>
                <c:pt idx="0">
                  <c:v>28.394600000000004</c:v>
                </c:pt>
                <c:pt idx="1">
                  <c:v>28.458399999999994</c:v>
                </c:pt>
                <c:pt idx="2">
                  <c:v>28.123000000000001</c:v>
                </c:pt>
                <c:pt idx="3">
                  <c:v>28.772599999999994</c:v>
                </c:pt>
                <c:pt idx="4">
                  <c:v>28.629000000000001</c:v>
                </c:pt>
                <c:pt idx="5">
                  <c:v>28.534333333333336</c:v>
                </c:pt>
                <c:pt idx="6">
                  <c:v>28.679888888888893</c:v>
                </c:pt>
                <c:pt idx="7">
                  <c:v>28.626444444444441</c:v>
                </c:pt>
                <c:pt idx="8">
                  <c:v>28.408333333333331</c:v>
                </c:pt>
                <c:pt idx="9">
                  <c:v>27.977555555555554</c:v>
                </c:pt>
                <c:pt idx="10">
                  <c:v>27.952444444444446</c:v>
                </c:pt>
                <c:pt idx="11">
                  <c:v>28.351400000000002</c:v>
                </c:pt>
              </c:numCache>
            </c:numRef>
          </c:val>
          <c:smooth val="0"/>
          <c:extLst>
            <c:ext xmlns:c16="http://schemas.microsoft.com/office/drawing/2014/chart" uri="{C3380CC4-5D6E-409C-BE32-E72D297353CC}">
              <c16:uniqueId val="{00000001-9FEA-4506-BD2A-A1CBD1A9ABB3}"/>
            </c:ext>
          </c:extLst>
        </c:ser>
        <c:dLbls>
          <c:showLegendKey val="0"/>
          <c:showVal val="0"/>
          <c:showCatName val="0"/>
          <c:showSerName val="0"/>
          <c:showPercent val="0"/>
          <c:showBubbleSize val="0"/>
        </c:dLbls>
        <c:marker val="1"/>
        <c:smooth val="0"/>
        <c:axId val="630164624"/>
        <c:axId val="630165016"/>
      </c:lineChart>
      <c:catAx>
        <c:axId val="630164624"/>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630165016"/>
        <c:crosses val="autoZero"/>
        <c:auto val="1"/>
        <c:lblAlgn val="ctr"/>
        <c:lblOffset val="100"/>
        <c:noMultiLvlLbl val="0"/>
      </c:catAx>
      <c:valAx>
        <c:axId val="630165016"/>
        <c:scaling>
          <c:orientation val="minMax"/>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630164624"/>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Long-term Averages</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1"/>
          <c:order val="0"/>
          <c:tx>
            <c:v>Outer Channel</c:v>
          </c:tx>
          <c:spPr>
            <a:ln>
              <a:solidFill>
                <a:srgbClr val="FF0000"/>
              </a:solidFill>
            </a:ln>
          </c:spPr>
          <c:marker>
            <c:symbol val="circle"/>
            <c:size val="9"/>
            <c:spPr>
              <a:solidFill>
                <a:srgbClr val="FF0000"/>
              </a:solidFill>
              <a:ln>
                <a:solidFill>
                  <a:srgbClr val="FF0000"/>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'Gulf Chiriqui'!$B$20:$M$20</c:f>
              <c:numCache>
                <c:formatCode>0.0</c:formatCode>
                <c:ptCount val="12"/>
                <c:pt idx="0">
                  <c:v>28.394600000000004</c:v>
                </c:pt>
                <c:pt idx="1">
                  <c:v>28.458399999999994</c:v>
                </c:pt>
                <c:pt idx="2">
                  <c:v>28.123000000000001</c:v>
                </c:pt>
                <c:pt idx="3">
                  <c:v>28.772599999999994</c:v>
                </c:pt>
                <c:pt idx="4">
                  <c:v>28.629000000000001</c:v>
                </c:pt>
                <c:pt idx="5">
                  <c:v>28.534333333333336</c:v>
                </c:pt>
                <c:pt idx="6">
                  <c:v>28.679888888888893</c:v>
                </c:pt>
                <c:pt idx="7">
                  <c:v>28.626444444444441</c:v>
                </c:pt>
                <c:pt idx="8">
                  <c:v>28.408333333333331</c:v>
                </c:pt>
                <c:pt idx="9">
                  <c:v>27.977555555555554</c:v>
                </c:pt>
                <c:pt idx="10">
                  <c:v>27.952444444444446</c:v>
                </c:pt>
                <c:pt idx="11">
                  <c:v>28.351400000000002</c:v>
                </c:pt>
              </c:numCache>
            </c:numRef>
          </c:val>
          <c:smooth val="0"/>
          <c:extLst>
            <c:ext xmlns:c16="http://schemas.microsoft.com/office/drawing/2014/chart" uri="{C3380CC4-5D6E-409C-BE32-E72D297353CC}">
              <c16:uniqueId val="{00000000-96D8-4102-8A88-EB4B840FEB30}"/>
            </c:ext>
          </c:extLst>
        </c:ser>
        <c:ser>
          <c:idx val="0"/>
          <c:order val="1"/>
          <c:tx>
            <c:v>Isla Parida</c:v>
          </c:tx>
          <c:spPr>
            <a:ln>
              <a:solidFill>
                <a:srgbClr val="2D11FB"/>
              </a:solidFill>
            </a:ln>
          </c:spPr>
          <c:marker>
            <c:symbol val="circle"/>
            <c:size val="8"/>
            <c:spPr>
              <a:solidFill>
                <a:srgbClr val="2D11FB"/>
              </a:solidFill>
              <a:ln>
                <a:solidFill>
                  <a:srgbClr val="2D11FB"/>
                </a:solidFill>
              </a:ln>
            </c:spPr>
          </c:marker>
          <c:val>
            <c:numRef>
              <c:f>'Gulf Chiriqui'!$B$53:$M$53</c:f>
              <c:numCache>
                <c:formatCode>0.0</c:formatCode>
                <c:ptCount val="12"/>
                <c:pt idx="0">
                  <c:v>28.84</c:v>
                </c:pt>
                <c:pt idx="1">
                  <c:v>28.932727272727274</c:v>
                </c:pt>
                <c:pt idx="2">
                  <c:v>28.983636363636364</c:v>
                </c:pt>
                <c:pt idx="3">
                  <c:v>29.200909090909089</c:v>
                </c:pt>
                <c:pt idx="4">
                  <c:v>28.923636363636366</c:v>
                </c:pt>
                <c:pt idx="5">
                  <c:v>28.574999999999999</c:v>
                </c:pt>
                <c:pt idx="6">
                  <c:v>28.954000000000001</c:v>
                </c:pt>
                <c:pt idx="7">
                  <c:v>28.954000000000001</c:v>
                </c:pt>
                <c:pt idx="8">
                  <c:v>28.762999999999998</c:v>
                </c:pt>
                <c:pt idx="9">
                  <c:v>27.773000000000003</c:v>
                </c:pt>
                <c:pt idx="10">
                  <c:v>27.825555555555557</c:v>
                </c:pt>
                <c:pt idx="11">
                  <c:v>28.549090909090907</c:v>
                </c:pt>
              </c:numCache>
            </c:numRef>
          </c:val>
          <c:smooth val="0"/>
          <c:extLst>
            <c:ext xmlns:c16="http://schemas.microsoft.com/office/drawing/2014/chart" uri="{C3380CC4-5D6E-409C-BE32-E72D297353CC}">
              <c16:uniqueId val="{00000001-96D8-4102-8A88-EB4B840FEB30}"/>
            </c:ext>
          </c:extLst>
        </c:ser>
        <c:ser>
          <c:idx val="2"/>
          <c:order val="2"/>
          <c:tx>
            <c:v>Rancheria</c:v>
          </c:tx>
          <c:spPr>
            <a:ln>
              <a:solidFill>
                <a:srgbClr val="00B050"/>
              </a:solidFill>
            </a:ln>
          </c:spPr>
          <c:marker>
            <c:symbol val="circle"/>
            <c:size val="8"/>
            <c:spPr>
              <a:solidFill>
                <a:srgbClr val="00B050"/>
              </a:solidFill>
              <a:ln>
                <a:solidFill>
                  <a:srgbClr val="00B050"/>
                </a:solidFill>
              </a:ln>
            </c:spPr>
          </c:marker>
          <c:val>
            <c:numRef>
              <c:f>'Gulf Chiriqui'!$B$82:$M$82</c:f>
              <c:numCache>
                <c:formatCode>0.0</c:formatCode>
                <c:ptCount val="12"/>
                <c:pt idx="0">
                  <c:v>28.44222222222222</c:v>
                </c:pt>
                <c:pt idx="1">
                  <c:v>28.58</c:v>
                </c:pt>
                <c:pt idx="2">
                  <c:v>28.277777777777779</c:v>
                </c:pt>
                <c:pt idx="3">
                  <c:v>28.91333333333333</c:v>
                </c:pt>
                <c:pt idx="4">
                  <c:v>28.655555555555551</c:v>
                </c:pt>
                <c:pt idx="5">
                  <c:v>28.56666666666667</c:v>
                </c:pt>
                <c:pt idx="6">
                  <c:v>28.607500000000002</c:v>
                </c:pt>
                <c:pt idx="7">
                  <c:v>28.573750000000004</c:v>
                </c:pt>
                <c:pt idx="8">
                  <c:v>28.377499999999998</c:v>
                </c:pt>
                <c:pt idx="9">
                  <c:v>27.892499999999998</c:v>
                </c:pt>
                <c:pt idx="10">
                  <c:v>27.84375</c:v>
                </c:pt>
                <c:pt idx="11">
                  <c:v>28.336666666666662</c:v>
                </c:pt>
              </c:numCache>
            </c:numRef>
          </c:val>
          <c:smooth val="0"/>
          <c:extLst>
            <c:ext xmlns:c16="http://schemas.microsoft.com/office/drawing/2014/chart" uri="{C3380CC4-5D6E-409C-BE32-E72D297353CC}">
              <c16:uniqueId val="{00000002-96D8-4102-8A88-EB4B840FEB30}"/>
            </c:ext>
          </c:extLst>
        </c:ser>
        <c:dLbls>
          <c:showLegendKey val="0"/>
          <c:showVal val="0"/>
          <c:showCatName val="0"/>
          <c:showSerName val="0"/>
          <c:showPercent val="0"/>
          <c:showBubbleSize val="0"/>
        </c:dLbls>
        <c:marker val="1"/>
        <c:smooth val="0"/>
        <c:axId val="630165800"/>
        <c:axId val="630166192"/>
      </c:lineChart>
      <c:catAx>
        <c:axId val="63016580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630166192"/>
        <c:crosses val="autoZero"/>
        <c:auto val="1"/>
        <c:lblAlgn val="ctr"/>
        <c:lblOffset val="100"/>
        <c:noMultiLvlLbl val="0"/>
      </c:catAx>
      <c:valAx>
        <c:axId val="630166192"/>
        <c:scaling>
          <c:orientation val="minMax"/>
          <c:min val="27"/>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crossAx val="630165800"/>
        <c:crosses val="autoZero"/>
        <c:crossBetween val="between"/>
        <c:majorUnit val="1"/>
      </c:valAx>
      <c:spPr>
        <a:noFill/>
        <a:ln w="25400">
          <a:noFill/>
        </a:ln>
      </c:spPr>
    </c:plotArea>
    <c:legend>
      <c:legendPos val="r"/>
      <c:layout>
        <c:manualLayout>
          <c:xMode val="edge"/>
          <c:yMode val="edge"/>
          <c:x val="0.81516046289668342"/>
          <c:y val="5.1187459970613733E-2"/>
          <c:w val="0.16875059651634455"/>
          <c:h val="0.1554405162105453"/>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Pier Monthly Avg. Water Temperature </a:t>
            </a:r>
            <a:endParaRPr lang="en-US">
              <a:effectLst/>
            </a:endParaRPr>
          </a:p>
        </c:rich>
      </c:tx>
      <c:layout>
        <c:manualLayout>
          <c:xMode val="edge"/>
          <c:yMode val="edge"/>
          <c:x val="0.27475767656702488"/>
          <c:y val="2.7392009638742592E-2"/>
        </c:manualLayout>
      </c:layout>
      <c:overlay val="0"/>
    </c:title>
    <c:autoTitleDeleted val="0"/>
    <c:plotArea>
      <c:layout>
        <c:manualLayout>
          <c:layoutTarget val="inner"/>
          <c:xMode val="edge"/>
          <c:yMode val="edge"/>
          <c:x val="9.8795263623961904E-2"/>
          <c:y val="0.11119862329576667"/>
          <c:w val="0.85694122011344331"/>
          <c:h val="0.75364901533185735"/>
        </c:manualLayout>
      </c:layout>
      <c:lineChart>
        <c:grouping val="standard"/>
        <c:varyColors val="0"/>
        <c:ser>
          <c:idx val="0"/>
          <c:order val="0"/>
          <c:tx>
            <c:v>2015</c:v>
          </c:tx>
          <c:spPr>
            <a:ln>
              <a:solidFill>
                <a:srgbClr val="0000FF"/>
              </a:solidFill>
            </a:ln>
          </c:spPr>
          <c:marker>
            <c:symbol val="square"/>
            <c:size val="9"/>
            <c:spPr>
              <a:solidFill>
                <a:srgbClr val="0000FF"/>
              </a:solidFill>
              <a:ln>
                <a:solidFill>
                  <a:srgbClr val="0000FF"/>
                </a:solidFill>
              </a:ln>
            </c:spPr>
          </c:marker>
          <c:cat>
            <c:strRef>
              <c:f>'Noas-Hobo'!$B$30:$M$30</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'Noas-Hobo'!$B$6:$M$6</c:f>
              <c:numCache>
                <c:formatCode>0.0</c:formatCode>
                <c:ptCount val="12"/>
                <c:pt idx="0">
                  <c:v>27.53</c:v>
                </c:pt>
                <c:pt idx="1">
                  <c:v>25.61</c:v>
                </c:pt>
                <c:pt idx="2">
                  <c:v>23.6</c:v>
                </c:pt>
                <c:pt idx="3">
                  <c:v>26.41</c:v>
                </c:pt>
                <c:pt idx="4">
                  <c:v>28.65</c:v>
                </c:pt>
                <c:pt idx="5">
                  <c:v>28.31</c:v>
                </c:pt>
                <c:pt idx="6">
                  <c:v>29.19</c:v>
                </c:pt>
                <c:pt idx="7">
                  <c:v>28.59</c:v>
                </c:pt>
              </c:numCache>
            </c:numRef>
          </c:val>
          <c:smooth val="0"/>
          <c:extLst>
            <c:ext xmlns:c16="http://schemas.microsoft.com/office/drawing/2014/chart" uri="{C3380CC4-5D6E-409C-BE32-E72D297353CC}">
              <c16:uniqueId val="{00000000-591D-4C8E-BD0E-5F1A90C191EF}"/>
            </c:ext>
          </c:extLst>
        </c:ser>
        <c:ser>
          <c:idx val="2"/>
          <c:order val="1"/>
          <c:tx>
            <c:v>2013-2014</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'Noas-Hobo'!$B$18:$M$18</c:f>
                <c:numCache>
                  <c:formatCode>General</c:formatCode>
                  <c:ptCount val="12"/>
                  <c:pt idx="0">
                    <c:v>0.64670962056655235</c:v>
                  </c:pt>
                  <c:pt idx="1">
                    <c:v>0.90016665123742545</c:v>
                  </c:pt>
                  <c:pt idx="2">
                    <c:v>0.97079005626001957</c:v>
                  </c:pt>
                  <c:pt idx="3">
                    <c:v>0.63720744921362416</c:v>
                  </c:pt>
                  <c:pt idx="4">
                    <c:v>0.19604421270043323</c:v>
                  </c:pt>
                  <c:pt idx="5">
                    <c:v>0.38695391629150527</c:v>
                  </c:pt>
                  <c:pt idx="6">
                    <c:v>0.22854612955229334</c:v>
                  </c:pt>
                  <c:pt idx="7">
                    <c:v>0.28354893757515787</c:v>
                  </c:pt>
                  <c:pt idx="8">
                    <c:v>9.8994949366117052E-2</c:v>
                  </c:pt>
                  <c:pt idx="9">
                    <c:v>0.51618795026618003</c:v>
                  </c:pt>
                  <c:pt idx="10">
                    <c:v>0.14849242404917559</c:v>
                  </c:pt>
                  <c:pt idx="11">
                    <c:v>0.25794056162870799</c:v>
                  </c:pt>
                </c:numCache>
              </c:numRef>
            </c:plus>
            <c:minus>
              <c:numRef>
                <c:f>'Noas-Hobo'!$B$18:$M$18</c:f>
                <c:numCache>
                  <c:formatCode>General</c:formatCode>
                  <c:ptCount val="12"/>
                  <c:pt idx="0">
                    <c:v>0.64670962056655235</c:v>
                  </c:pt>
                  <c:pt idx="1">
                    <c:v>0.90016665123742545</c:v>
                  </c:pt>
                  <c:pt idx="2">
                    <c:v>0.97079005626001957</c:v>
                  </c:pt>
                  <c:pt idx="3">
                    <c:v>0.63720744921362416</c:v>
                  </c:pt>
                  <c:pt idx="4">
                    <c:v>0.19604421270043323</c:v>
                  </c:pt>
                  <c:pt idx="5">
                    <c:v>0.38695391629150527</c:v>
                  </c:pt>
                  <c:pt idx="6">
                    <c:v>0.22854612955229334</c:v>
                  </c:pt>
                  <c:pt idx="7">
                    <c:v>0.28354893757515787</c:v>
                  </c:pt>
                  <c:pt idx="8">
                    <c:v>9.8994949366117052E-2</c:v>
                  </c:pt>
                  <c:pt idx="9">
                    <c:v>0.51618795026618003</c:v>
                  </c:pt>
                  <c:pt idx="10">
                    <c:v>0.14849242404917559</c:v>
                  </c:pt>
                  <c:pt idx="11">
                    <c:v>0.25794056162870799</c:v>
                  </c:pt>
                </c:numCache>
              </c:numRef>
            </c:minus>
          </c:errBars>
          <c:cat>
            <c:strRef>
              <c:f>'Noas-Hobo'!$B$30:$M$30</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'Noas-Hobo'!$B$17:$M$17</c:f>
              <c:numCache>
                <c:formatCode>0.0</c:formatCode>
                <c:ptCount val="12"/>
                <c:pt idx="0">
                  <c:v>26.783333333333331</c:v>
                </c:pt>
                <c:pt idx="1">
                  <c:v>24.72</c:v>
                </c:pt>
                <c:pt idx="2">
                  <c:v>24.47666666666667</c:v>
                </c:pt>
                <c:pt idx="3">
                  <c:v>26.266666666666666</c:v>
                </c:pt>
                <c:pt idx="4">
                  <c:v>28.626666666666665</c:v>
                </c:pt>
                <c:pt idx="5">
                  <c:v>28.756666666666664</c:v>
                </c:pt>
                <c:pt idx="6">
                  <c:v>29.073333333333334</c:v>
                </c:pt>
                <c:pt idx="7">
                  <c:v>28.69</c:v>
                </c:pt>
                <c:pt idx="8">
                  <c:v>29.15</c:v>
                </c:pt>
                <c:pt idx="9">
                  <c:v>28.774999999999999</c:v>
                </c:pt>
                <c:pt idx="10">
                  <c:v>28.844999999999999</c:v>
                </c:pt>
                <c:pt idx="11">
                  <c:v>28.206666666666667</c:v>
                </c:pt>
              </c:numCache>
            </c:numRef>
          </c:val>
          <c:smooth val="0"/>
          <c:extLst>
            <c:ext xmlns:c16="http://schemas.microsoft.com/office/drawing/2014/chart" uri="{C3380CC4-5D6E-409C-BE32-E72D297353CC}">
              <c16:uniqueId val="{00000001-591D-4C8E-BD0E-5F1A90C191EF}"/>
            </c:ext>
          </c:extLst>
        </c:ser>
        <c:dLbls>
          <c:showLegendKey val="0"/>
          <c:showVal val="0"/>
          <c:showCatName val="0"/>
          <c:showSerName val="0"/>
          <c:showPercent val="0"/>
          <c:showBubbleSize val="0"/>
        </c:dLbls>
        <c:marker val="1"/>
        <c:smooth val="0"/>
        <c:axId val="630166976"/>
        <c:axId val="630167368"/>
      </c:lineChart>
      <c:catAx>
        <c:axId val="63016697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630167368"/>
        <c:crosses val="autoZero"/>
        <c:auto val="1"/>
        <c:lblAlgn val="ctr"/>
        <c:lblOffset val="100"/>
        <c:noMultiLvlLbl val="0"/>
      </c:catAx>
      <c:valAx>
        <c:axId val="630167368"/>
        <c:scaling>
          <c:orientation val="minMax"/>
          <c:max val="30"/>
          <c:min val="22"/>
        </c:scaling>
        <c:delete val="0"/>
        <c:axPos val="l"/>
        <c:title>
          <c:tx>
            <c:rich>
              <a:bodyPr rot="-5400000" vert="horz"/>
              <a:lstStyle/>
              <a:p>
                <a:pPr>
                  <a:defRPr/>
                </a:pPr>
                <a:r>
                  <a:rPr lang="en-US" sz="1400"/>
                  <a:t>Water Temperature (C)</a:t>
                </a:r>
              </a:p>
            </c:rich>
          </c:tx>
          <c:overlay val="0"/>
        </c:title>
        <c:numFmt formatCode="0" sourceLinked="0"/>
        <c:majorTickMark val="out"/>
        <c:minorTickMark val="none"/>
        <c:tickLblPos val="nextTo"/>
        <c:crossAx val="630166976"/>
        <c:crosses val="autoZero"/>
        <c:crossBetween val="between"/>
        <c:majorUnit val="2"/>
      </c:valAx>
    </c:plotArea>
    <c:legend>
      <c:legendPos val="r"/>
      <c:layout>
        <c:manualLayout>
          <c:xMode val="edge"/>
          <c:yMode val="edge"/>
          <c:x val="0.71637478160974555"/>
          <c:y val="0.60675909584577792"/>
          <c:w val="0.17534254361821794"/>
          <c:h val="0.1433634782174426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Seawater Tank Monthly Avg. Water Temperature </a:t>
            </a:r>
            <a:endParaRPr lang="en-US">
              <a:effectLst/>
            </a:endParaRPr>
          </a:p>
        </c:rich>
      </c:tx>
      <c:layout>
        <c:manualLayout>
          <c:xMode val="edge"/>
          <c:yMode val="edge"/>
          <c:x val="0.16036195817988508"/>
          <c:y val="2.739194625128381E-2"/>
        </c:manualLayout>
      </c:layout>
      <c:overlay val="0"/>
    </c:title>
    <c:autoTitleDeleted val="0"/>
    <c:plotArea>
      <c:layout>
        <c:manualLayout>
          <c:layoutTarget val="inner"/>
          <c:xMode val="edge"/>
          <c:yMode val="edge"/>
          <c:x val="9.8795263623961904E-2"/>
          <c:y val="0.11119862329576667"/>
          <c:w val="0.85694122011344331"/>
          <c:h val="0.75364901533185735"/>
        </c:manualLayout>
      </c:layout>
      <c:lineChart>
        <c:grouping val="standard"/>
        <c:varyColors val="0"/>
        <c:ser>
          <c:idx val="0"/>
          <c:order val="0"/>
          <c:tx>
            <c:v>2022</c:v>
          </c:tx>
          <c:spPr>
            <a:ln>
              <a:solidFill>
                <a:srgbClr val="2D11FB"/>
              </a:solidFill>
            </a:ln>
          </c:spPr>
          <c:marker>
            <c:symbol val="square"/>
            <c:size val="9"/>
            <c:spPr>
              <a:solidFill>
                <a:srgbClr val="0000FF"/>
              </a:solidFill>
              <a:ln>
                <a:solidFill>
                  <a:srgbClr val="0000FF"/>
                </a:solidFill>
              </a:ln>
            </c:spPr>
          </c:marker>
          <c:cat>
            <c:strRef>
              <c:f>'Noas-Hobo'!$B$30:$M$30</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'Noas-Hobo'!$B$41:$M$41</c:f>
              <c:numCache>
                <c:formatCode>0.0</c:formatCode>
                <c:ptCount val="12"/>
                <c:pt idx="0">
                  <c:v>26.718</c:v>
                </c:pt>
                <c:pt idx="1">
                  <c:v>26.532</c:v>
                </c:pt>
                <c:pt idx="2">
                  <c:v>25.183</c:v>
                </c:pt>
                <c:pt idx="3">
                  <c:v>27.678999999999998</c:v>
                </c:pt>
                <c:pt idx="4">
                  <c:v>28.995000000000001</c:v>
                </c:pt>
                <c:pt idx="5">
                  <c:v>28.146999999999998</c:v>
                </c:pt>
                <c:pt idx="6">
                  <c:v>28.363</c:v>
                </c:pt>
                <c:pt idx="7">
                  <c:v>28.321000000000002</c:v>
                </c:pt>
                <c:pt idx="8">
                  <c:v>28.672999999999998</c:v>
                </c:pt>
                <c:pt idx="9">
                  <c:v>28.024999999999999</c:v>
                </c:pt>
                <c:pt idx="10">
                  <c:v>27.350999999999999</c:v>
                </c:pt>
                <c:pt idx="11">
                  <c:v>27.497</c:v>
                </c:pt>
              </c:numCache>
            </c:numRef>
          </c:val>
          <c:smooth val="0"/>
          <c:extLst>
            <c:ext xmlns:c16="http://schemas.microsoft.com/office/drawing/2014/chart" uri="{C3380CC4-5D6E-409C-BE32-E72D297353CC}">
              <c16:uniqueId val="{00000000-A4B1-42FE-A547-35BC34AAA000}"/>
            </c:ext>
          </c:extLst>
        </c:ser>
        <c:ser>
          <c:idx val="2"/>
          <c:order val="1"/>
          <c:tx>
            <c:v>2013-2021</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'Noas-Hobo'!$B$46:$M$46</c:f>
                <c:numCache>
                  <c:formatCode>General</c:formatCode>
                  <c:ptCount val="12"/>
                  <c:pt idx="0">
                    <c:v>0.57765656848261604</c:v>
                  </c:pt>
                  <c:pt idx="1">
                    <c:v>1.1715376055044548</c:v>
                  </c:pt>
                  <c:pt idx="2">
                    <c:v>0.85491783230904728</c:v>
                  </c:pt>
                  <c:pt idx="3">
                    <c:v>0.75507970513788203</c:v>
                  </c:pt>
                  <c:pt idx="4">
                    <c:v>0.50471123757385572</c:v>
                  </c:pt>
                  <c:pt idx="5">
                    <c:v>0.44253542231102783</c:v>
                  </c:pt>
                  <c:pt idx="6">
                    <c:v>0.24700762471362442</c:v>
                  </c:pt>
                  <c:pt idx="7">
                    <c:v>0.37193780842142576</c:v>
                  </c:pt>
                  <c:pt idx="8">
                    <c:v>0.38149153187048446</c:v>
                  </c:pt>
                  <c:pt idx="9">
                    <c:v>0.71732994500438918</c:v>
                  </c:pt>
                  <c:pt idx="10">
                    <c:v>0.46943692630403305</c:v>
                  </c:pt>
                  <c:pt idx="11">
                    <c:v>0.51444974919271258</c:v>
                  </c:pt>
                </c:numCache>
              </c:numRef>
            </c:plus>
            <c:minus>
              <c:numRef>
                <c:f>'Noas-Hobo'!$B$46:$M$46</c:f>
                <c:numCache>
                  <c:formatCode>General</c:formatCode>
                  <c:ptCount val="12"/>
                  <c:pt idx="0">
                    <c:v>0.57765656848261604</c:v>
                  </c:pt>
                  <c:pt idx="1">
                    <c:v>1.1715376055044548</c:v>
                  </c:pt>
                  <c:pt idx="2">
                    <c:v>0.85491783230904728</c:v>
                  </c:pt>
                  <c:pt idx="3">
                    <c:v>0.75507970513788203</c:v>
                  </c:pt>
                  <c:pt idx="4">
                    <c:v>0.50471123757385572</c:v>
                  </c:pt>
                  <c:pt idx="5">
                    <c:v>0.44253542231102783</c:v>
                  </c:pt>
                  <c:pt idx="6">
                    <c:v>0.24700762471362442</c:v>
                  </c:pt>
                  <c:pt idx="7">
                    <c:v>0.37193780842142576</c:v>
                  </c:pt>
                  <c:pt idx="8">
                    <c:v>0.38149153187048446</c:v>
                  </c:pt>
                  <c:pt idx="9">
                    <c:v>0.71732994500438918</c:v>
                  </c:pt>
                  <c:pt idx="10">
                    <c:v>0.46943692630403305</c:v>
                  </c:pt>
                  <c:pt idx="11">
                    <c:v>0.51444974919271258</c:v>
                  </c:pt>
                </c:numCache>
              </c:numRef>
            </c:minus>
          </c:errBars>
          <c:cat>
            <c:strRef>
              <c:f>'Noas-Hobo'!$B$30:$M$30</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'Noas-Hobo'!$B$45:$M$45</c:f>
              <c:numCache>
                <c:formatCode>0.0</c:formatCode>
                <c:ptCount val="12"/>
                <c:pt idx="0">
                  <c:v>26.636111111111113</c:v>
                </c:pt>
                <c:pt idx="1">
                  <c:v>24.574888888888889</c:v>
                </c:pt>
                <c:pt idx="2">
                  <c:v>24.25033333333333</c:v>
                </c:pt>
                <c:pt idx="3">
                  <c:v>26.269111111111112</c:v>
                </c:pt>
                <c:pt idx="4">
                  <c:v>28.462900000000001</c:v>
                </c:pt>
                <c:pt idx="5">
                  <c:v>28.653399999999998</c:v>
                </c:pt>
                <c:pt idx="6">
                  <c:v>28.337900000000001</c:v>
                </c:pt>
                <c:pt idx="7">
                  <c:v>28.3428</c:v>
                </c:pt>
                <c:pt idx="8">
                  <c:v>28.557299999999998</c:v>
                </c:pt>
                <c:pt idx="9">
                  <c:v>28.340999999999998</c:v>
                </c:pt>
                <c:pt idx="10">
                  <c:v>27.947555555555553</c:v>
                </c:pt>
                <c:pt idx="11">
                  <c:v>27.8139</c:v>
                </c:pt>
              </c:numCache>
            </c:numRef>
          </c:val>
          <c:smooth val="0"/>
          <c:extLst>
            <c:ext xmlns:c16="http://schemas.microsoft.com/office/drawing/2014/chart" uri="{C3380CC4-5D6E-409C-BE32-E72D297353CC}">
              <c16:uniqueId val="{00000001-A4B1-42FE-A547-35BC34AAA000}"/>
            </c:ext>
          </c:extLst>
        </c:ser>
        <c:dLbls>
          <c:showLegendKey val="0"/>
          <c:showVal val="0"/>
          <c:showCatName val="0"/>
          <c:showSerName val="0"/>
          <c:showPercent val="0"/>
          <c:showBubbleSize val="0"/>
        </c:dLbls>
        <c:marker val="1"/>
        <c:smooth val="0"/>
        <c:axId val="640299872"/>
        <c:axId val="640300264"/>
      </c:lineChart>
      <c:catAx>
        <c:axId val="640299872"/>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640300264"/>
        <c:crosses val="autoZero"/>
        <c:auto val="1"/>
        <c:lblAlgn val="ctr"/>
        <c:lblOffset val="100"/>
        <c:noMultiLvlLbl val="0"/>
      </c:catAx>
      <c:valAx>
        <c:axId val="640300264"/>
        <c:scaling>
          <c:orientation val="minMax"/>
          <c:max val="30"/>
          <c:min val="22"/>
        </c:scaling>
        <c:delete val="0"/>
        <c:axPos val="l"/>
        <c:title>
          <c:tx>
            <c:rich>
              <a:bodyPr rot="-5400000" vert="horz"/>
              <a:lstStyle/>
              <a:p>
                <a:pPr>
                  <a:defRPr/>
                </a:pPr>
                <a:r>
                  <a:rPr lang="en-US" sz="1400"/>
                  <a:t>Water Temperature (C)</a:t>
                </a:r>
              </a:p>
            </c:rich>
          </c:tx>
          <c:overlay val="0"/>
        </c:title>
        <c:numFmt formatCode="0" sourceLinked="0"/>
        <c:majorTickMark val="out"/>
        <c:minorTickMark val="none"/>
        <c:tickLblPos val="nextTo"/>
        <c:crossAx val="640299872"/>
        <c:crosses val="autoZero"/>
        <c:crossBetween val="between"/>
        <c:majorUnit val="2"/>
      </c:valAx>
    </c:plotArea>
    <c:legend>
      <c:legendPos val="r"/>
      <c:layout>
        <c:manualLayout>
          <c:xMode val="edge"/>
          <c:yMode val="edge"/>
          <c:x val="0.71637478160974555"/>
          <c:y val="0.60675909584577792"/>
          <c:w val="0.17534254361821794"/>
          <c:h val="0.10532009585758303"/>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Pablo &amp; Pedro, 20ft</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2015</c:v>
          </c:tx>
          <c:spPr>
            <a:ln>
              <a:solidFill>
                <a:srgbClr val="2D11FB"/>
              </a:solidFill>
            </a:ln>
          </c:spPr>
          <c:marker>
            <c:symbol val="square"/>
            <c:size val="8"/>
            <c:spPr>
              <a:solidFill>
                <a:srgbClr val="2D11FB"/>
              </a:solidFill>
              <a:ln>
                <a:solidFill>
                  <a:srgbClr val="2D11FB"/>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'Bay of PTY'!$B$109:$M$109</c:f>
              <c:numCache>
                <c:formatCode>0.0</c:formatCode>
                <c:ptCount val="12"/>
                <c:pt idx="0">
                  <c:v>27.71</c:v>
                </c:pt>
                <c:pt idx="1">
                  <c:v>25.74</c:v>
                </c:pt>
                <c:pt idx="2">
                  <c:v>23.43</c:v>
                </c:pt>
                <c:pt idx="3">
                  <c:v>26.66</c:v>
                </c:pt>
                <c:pt idx="4">
                  <c:v>28.99</c:v>
                </c:pt>
              </c:numCache>
            </c:numRef>
          </c:val>
          <c:smooth val="0"/>
          <c:extLst>
            <c:ext xmlns:c16="http://schemas.microsoft.com/office/drawing/2014/chart" uri="{C3380CC4-5D6E-409C-BE32-E72D297353CC}">
              <c16:uniqueId val="{00000000-1038-4C9C-8217-21EE68819C32}"/>
            </c:ext>
          </c:extLst>
        </c:ser>
        <c:ser>
          <c:idx val="1"/>
          <c:order val="1"/>
          <c:tx>
            <c:v>2005-2014</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'Bay of PTY'!$B$117:$M$117</c:f>
                <c:numCache>
                  <c:formatCode>General</c:formatCode>
                  <c:ptCount val="12"/>
                  <c:pt idx="0">
                    <c:v>0.62771189428130314</c:v>
                  </c:pt>
                  <c:pt idx="1">
                    <c:v>1.2796566379740735</c:v>
                  </c:pt>
                  <c:pt idx="2">
                    <c:v>1.6258413206706241</c:v>
                  </c:pt>
                  <c:pt idx="3">
                    <c:v>0.79482772417116365</c:v>
                  </c:pt>
                  <c:pt idx="4">
                    <c:v>0.50667653499161625</c:v>
                  </c:pt>
                  <c:pt idx="5">
                    <c:v>0.27293670409903553</c:v>
                  </c:pt>
                  <c:pt idx="6">
                    <c:v>0.37259227045122695</c:v>
                  </c:pt>
                  <c:pt idx="7">
                    <c:v>0.36679164536710923</c:v>
                  </c:pt>
                  <c:pt idx="8">
                    <c:v>0.47706859511441752</c:v>
                  </c:pt>
                  <c:pt idx="9">
                    <c:v>0.52295102808750416</c:v>
                  </c:pt>
                  <c:pt idx="10">
                    <c:v>0.61020715972346473</c:v>
                  </c:pt>
                  <c:pt idx="11">
                    <c:v>0.84583686370363353</c:v>
                  </c:pt>
                </c:numCache>
              </c:numRef>
            </c:plus>
            <c:minus>
              <c:numRef>
                <c:f>'Bay of PTY'!$B$117:$M$117</c:f>
                <c:numCache>
                  <c:formatCode>General</c:formatCode>
                  <c:ptCount val="12"/>
                  <c:pt idx="0">
                    <c:v>0.62771189428130314</c:v>
                  </c:pt>
                  <c:pt idx="1">
                    <c:v>1.2796566379740735</c:v>
                  </c:pt>
                  <c:pt idx="2">
                    <c:v>1.6258413206706241</c:v>
                  </c:pt>
                  <c:pt idx="3">
                    <c:v>0.79482772417116365</c:v>
                  </c:pt>
                  <c:pt idx="4">
                    <c:v>0.50667653499161625</c:v>
                  </c:pt>
                  <c:pt idx="5">
                    <c:v>0.27293670409903553</c:v>
                  </c:pt>
                  <c:pt idx="6">
                    <c:v>0.37259227045122695</c:v>
                  </c:pt>
                  <c:pt idx="7">
                    <c:v>0.36679164536710923</c:v>
                  </c:pt>
                  <c:pt idx="8">
                    <c:v>0.47706859511441752</c:v>
                  </c:pt>
                  <c:pt idx="9">
                    <c:v>0.52295102808750416</c:v>
                  </c:pt>
                  <c:pt idx="10">
                    <c:v>0.61020715972346473</c:v>
                  </c:pt>
                  <c:pt idx="11">
                    <c:v>0.84583686370363353</c:v>
                  </c:pt>
                </c:numCache>
              </c:numRef>
            </c:minus>
          </c:errBars>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'Bay of PTY'!$B$116:$M$116</c:f>
              <c:numCache>
                <c:formatCode>0.0</c:formatCode>
                <c:ptCount val="12"/>
                <c:pt idx="0">
                  <c:v>26.790000000000003</c:v>
                </c:pt>
                <c:pt idx="1">
                  <c:v>24.711000000000002</c:v>
                </c:pt>
                <c:pt idx="2">
                  <c:v>23.824000000000002</c:v>
                </c:pt>
                <c:pt idx="3">
                  <c:v>26.462</c:v>
                </c:pt>
                <c:pt idx="4">
                  <c:v>28.131</c:v>
                </c:pt>
                <c:pt idx="5">
                  <c:v>28.567777777777778</c:v>
                </c:pt>
                <c:pt idx="6">
                  <c:v>28.583333333333332</c:v>
                </c:pt>
                <c:pt idx="7">
                  <c:v>28.528888888888886</c:v>
                </c:pt>
                <c:pt idx="8">
                  <c:v>28.497777777777781</c:v>
                </c:pt>
                <c:pt idx="9">
                  <c:v>28.094444444444449</c:v>
                </c:pt>
                <c:pt idx="10">
                  <c:v>27.844444444444449</c:v>
                </c:pt>
                <c:pt idx="11">
                  <c:v>27.582000000000001</c:v>
                </c:pt>
              </c:numCache>
            </c:numRef>
          </c:val>
          <c:smooth val="0"/>
          <c:extLst>
            <c:ext xmlns:c16="http://schemas.microsoft.com/office/drawing/2014/chart" uri="{C3380CC4-5D6E-409C-BE32-E72D297353CC}">
              <c16:uniqueId val="{00000001-1038-4C9C-8217-21EE68819C32}"/>
            </c:ext>
          </c:extLst>
        </c:ser>
        <c:dLbls>
          <c:showLegendKey val="0"/>
          <c:showVal val="0"/>
          <c:showCatName val="0"/>
          <c:showSerName val="0"/>
          <c:showPercent val="0"/>
          <c:showBubbleSize val="0"/>
        </c:dLbls>
        <c:marker val="1"/>
        <c:smooth val="0"/>
        <c:axId val="640301048"/>
        <c:axId val="640301440"/>
      </c:lineChart>
      <c:catAx>
        <c:axId val="64030104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050"/>
            </a:pPr>
            <a:endParaRPr lang="en-US"/>
          </a:p>
        </c:txPr>
        <c:crossAx val="640301440"/>
        <c:crosses val="autoZero"/>
        <c:auto val="1"/>
        <c:lblAlgn val="ctr"/>
        <c:lblOffset val="100"/>
        <c:noMultiLvlLbl val="0"/>
      </c:catAx>
      <c:valAx>
        <c:axId val="640301440"/>
        <c:scaling>
          <c:orientation val="minMax"/>
          <c:max val="30"/>
          <c:min val="22"/>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40301048"/>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Pacheca, 20ft</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2022</c:v>
          </c:tx>
          <c:spPr>
            <a:ln>
              <a:solidFill>
                <a:srgbClr val="2D11FB"/>
              </a:solidFill>
            </a:ln>
          </c:spPr>
          <c:marker>
            <c:symbol val="square"/>
            <c:size val="8"/>
            <c:spPr>
              <a:solidFill>
                <a:srgbClr val="2D11FB"/>
              </a:solidFill>
              <a:ln>
                <a:solidFill>
                  <a:srgbClr val="2D11FB"/>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'Bay of PTY'!$B$155:$M$155</c:f>
              <c:numCache>
                <c:formatCode>0.0</c:formatCode>
                <c:ptCount val="12"/>
                <c:pt idx="0">
                  <c:v>25.838999999999999</c:v>
                </c:pt>
                <c:pt idx="1">
                  <c:v>24.844000000000001</c:v>
                </c:pt>
                <c:pt idx="2">
                  <c:v>23.048999999999999</c:v>
                </c:pt>
                <c:pt idx="3">
                  <c:v>26.439</c:v>
                </c:pt>
                <c:pt idx="4">
                  <c:v>28.456</c:v>
                </c:pt>
              </c:numCache>
            </c:numRef>
          </c:val>
          <c:smooth val="0"/>
          <c:extLst>
            <c:ext xmlns:c16="http://schemas.microsoft.com/office/drawing/2014/chart" uri="{C3380CC4-5D6E-409C-BE32-E72D297353CC}">
              <c16:uniqueId val="{00000000-1804-4650-AC9A-36188E6FD110}"/>
            </c:ext>
          </c:extLst>
        </c:ser>
        <c:ser>
          <c:idx val="1"/>
          <c:order val="1"/>
          <c:tx>
            <c:v>1995-2021</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'Bay of PTY'!$B$162:$M$162</c:f>
                <c:numCache>
                  <c:formatCode>General</c:formatCode>
                  <c:ptCount val="12"/>
                  <c:pt idx="0">
                    <c:v>1.1187795768329263</c:v>
                  </c:pt>
                  <c:pt idx="1">
                    <c:v>1.9562951204921866</c:v>
                  </c:pt>
                  <c:pt idx="2">
                    <c:v>1.9116164243503855</c:v>
                  </c:pt>
                  <c:pt idx="3">
                    <c:v>1.2365675825258584</c:v>
                  </c:pt>
                  <c:pt idx="4">
                    <c:v>0.50960675185721527</c:v>
                  </c:pt>
                  <c:pt idx="5">
                    <c:v>0.30233652416827506</c:v>
                  </c:pt>
                  <c:pt idx="6">
                    <c:v>0.30756661067157481</c:v>
                  </c:pt>
                  <c:pt idx="7">
                    <c:v>0.24500401252601164</c:v>
                  </c:pt>
                  <c:pt idx="8">
                    <c:v>0.30588934818547242</c:v>
                  </c:pt>
                  <c:pt idx="9">
                    <c:v>0.38859253724177434</c:v>
                  </c:pt>
                  <c:pt idx="10">
                    <c:v>0.44522495610473284</c:v>
                  </c:pt>
                  <c:pt idx="11">
                    <c:v>0.69263520979383786</c:v>
                  </c:pt>
                </c:numCache>
              </c:numRef>
            </c:plus>
            <c:minus>
              <c:numRef>
                <c:f>'Bay of PTY'!$B$162:$M$162</c:f>
                <c:numCache>
                  <c:formatCode>General</c:formatCode>
                  <c:ptCount val="12"/>
                  <c:pt idx="0">
                    <c:v>1.1187795768329263</c:v>
                  </c:pt>
                  <c:pt idx="1">
                    <c:v>1.9562951204921866</c:v>
                  </c:pt>
                  <c:pt idx="2">
                    <c:v>1.9116164243503855</c:v>
                  </c:pt>
                  <c:pt idx="3">
                    <c:v>1.2365675825258584</c:v>
                  </c:pt>
                  <c:pt idx="4">
                    <c:v>0.50960675185721527</c:v>
                  </c:pt>
                  <c:pt idx="5">
                    <c:v>0.30233652416827506</c:v>
                  </c:pt>
                  <c:pt idx="6">
                    <c:v>0.30756661067157481</c:v>
                  </c:pt>
                  <c:pt idx="7">
                    <c:v>0.24500401252601164</c:v>
                  </c:pt>
                  <c:pt idx="8">
                    <c:v>0.30588934818547242</c:v>
                  </c:pt>
                  <c:pt idx="9">
                    <c:v>0.38859253724177434</c:v>
                  </c:pt>
                  <c:pt idx="10">
                    <c:v>0.44522495610473284</c:v>
                  </c:pt>
                  <c:pt idx="11">
                    <c:v>0.69263520979383786</c:v>
                  </c:pt>
                </c:numCache>
              </c:numRef>
            </c:minus>
          </c:errBars>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'Bay of PTY'!$B$161:$M$161</c:f>
              <c:numCache>
                <c:formatCode>0.0</c:formatCode>
                <c:ptCount val="12"/>
                <c:pt idx="0">
                  <c:v>25.649307692307694</c:v>
                </c:pt>
                <c:pt idx="1">
                  <c:v>22.685038461538468</c:v>
                </c:pt>
                <c:pt idx="2">
                  <c:v>21.789923076923078</c:v>
                </c:pt>
                <c:pt idx="3">
                  <c:v>25.062115384615385</c:v>
                </c:pt>
                <c:pt idx="4">
                  <c:v>28.020807692307692</c:v>
                </c:pt>
                <c:pt idx="5">
                  <c:v>28.655423076923078</c:v>
                </c:pt>
                <c:pt idx="6">
                  <c:v>28.4495</c:v>
                </c:pt>
                <c:pt idx="7">
                  <c:v>28.416384615384612</c:v>
                </c:pt>
                <c:pt idx="8">
                  <c:v>28.520279999999993</c:v>
                </c:pt>
                <c:pt idx="9">
                  <c:v>28.254079999999998</c:v>
                </c:pt>
                <c:pt idx="10">
                  <c:v>27.95869230769231</c:v>
                </c:pt>
                <c:pt idx="11">
                  <c:v>27.434576923076925</c:v>
                </c:pt>
              </c:numCache>
            </c:numRef>
          </c:val>
          <c:smooth val="0"/>
          <c:extLst>
            <c:ext xmlns:c16="http://schemas.microsoft.com/office/drawing/2014/chart" uri="{C3380CC4-5D6E-409C-BE32-E72D297353CC}">
              <c16:uniqueId val="{00000001-1804-4650-AC9A-36188E6FD110}"/>
            </c:ext>
          </c:extLst>
        </c:ser>
        <c:dLbls>
          <c:showLegendKey val="0"/>
          <c:showVal val="0"/>
          <c:showCatName val="0"/>
          <c:showSerName val="0"/>
          <c:showPercent val="0"/>
          <c:showBubbleSize val="0"/>
        </c:dLbls>
        <c:marker val="1"/>
        <c:smooth val="0"/>
        <c:axId val="640302224"/>
        <c:axId val="640302616"/>
      </c:lineChart>
      <c:catAx>
        <c:axId val="64030222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40302616"/>
        <c:crosses val="autoZero"/>
        <c:auto val="1"/>
        <c:lblAlgn val="ctr"/>
        <c:lblOffset val="100"/>
        <c:noMultiLvlLbl val="0"/>
      </c:catAx>
      <c:valAx>
        <c:axId val="640302616"/>
        <c:scaling>
          <c:orientation val="minMax"/>
          <c:min val="18"/>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40302224"/>
        <c:crosses val="autoZero"/>
        <c:crossBetween val="between"/>
        <c:majorUnit val="2"/>
      </c:valAx>
      <c:spPr>
        <a:noFill/>
        <a:ln w="25400">
          <a:noFill/>
        </a:ln>
      </c:spPr>
    </c:plotArea>
    <c:legend>
      <c:legendPos val="r"/>
      <c:layout>
        <c:manualLayout>
          <c:xMode val="edge"/>
          <c:yMode val="edge"/>
          <c:x val="0.81516046289668342"/>
          <c:y val="0.276576027089878"/>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San Juan</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2014</c:v>
          </c:tx>
          <c:spPr>
            <a:ln>
              <a:solidFill>
                <a:srgbClr val="2D11FB"/>
              </a:solidFill>
            </a:ln>
          </c:spPr>
          <c:marker>
            <c:symbol val="square"/>
            <c:size val="8"/>
            <c:spPr>
              <a:solidFill>
                <a:srgbClr val="2D11FB"/>
              </a:solidFill>
              <a:ln>
                <a:solidFill>
                  <a:srgbClr val="2D11FB"/>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'Bay of PTY'!$B$231:$M$231</c:f>
              <c:numCache>
                <c:formatCode>0.0</c:formatCode>
                <c:ptCount val="12"/>
                <c:pt idx="0">
                  <c:v>25.78</c:v>
                </c:pt>
                <c:pt idx="1">
                  <c:v>23.27</c:v>
                </c:pt>
                <c:pt idx="2">
                  <c:v>24.07</c:v>
                </c:pt>
                <c:pt idx="3">
                  <c:v>24.8</c:v>
                </c:pt>
                <c:pt idx="4">
                  <c:v>28.11</c:v>
                </c:pt>
                <c:pt idx="5">
                  <c:v>28.73</c:v>
                </c:pt>
                <c:pt idx="6">
                  <c:v>29.09</c:v>
                </c:pt>
              </c:numCache>
            </c:numRef>
          </c:val>
          <c:smooth val="0"/>
          <c:extLst>
            <c:ext xmlns:c16="http://schemas.microsoft.com/office/drawing/2014/chart" uri="{C3380CC4-5D6E-409C-BE32-E72D297353CC}">
              <c16:uniqueId val="{00000000-D361-4EF8-A4F2-DDC43D2F88E4}"/>
            </c:ext>
          </c:extLst>
        </c:ser>
        <c:ser>
          <c:idx val="1"/>
          <c:order val="1"/>
          <c:tx>
            <c:v>2005-2014</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'Bay of PTY'!$B$240:$M$240</c:f>
                <c:numCache>
                  <c:formatCode>General</c:formatCode>
                  <c:ptCount val="12"/>
                  <c:pt idx="0">
                    <c:v>0.60624723857986695</c:v>
                  </c:pt>
                  <c:pt idx="1">
                    <c:v>1.2002827047944045</c:v>
                  </c:pt>
                  <c:pt idx="2">
                    <c:v>2.2592729551150494</c:v>
                  </c:pt>
                  <c:pt idx="3">
                    <c:v>1.0943026154979776</c:v>
                  </c:pt>
                  <c:pt idx="4">
                    <c:v>0.54646755229774302</c:v>
                  </c:pt>
                  <c:pt idx="5">
                    <c:v>0.29519666567996966</c:v>
                  </c:pt>
                  <c:pt idx="6">
                    <c:v>0.33883993271159757</c:v>
                  </c:pt>
                  <c:pt idx="7">
                    <c:v>0.28266588050205166</c:v>
                  </c:pt>
                  <c:pt idx="8">
                    <c:v>0.24871096247882368</c:v>
                  </c:pt>
                  <c:pt idx="9">
                    <c:v>0.37008686239082533</c:v>
                  </c:pt>
                  <c:pt idx="10">
                    <c:v>0.47729707730091908</c:v>
                  </c:pt>
                  <c:pt idx="11">
                    <c:v>0.4727049819919395</c:v>
                  </c:pt>
                </c:numCache>
              </c:numRef>
            </c:plus>
            <c:minus>
              <c:numRef>
                <c:f>'Bay of PTY'!$B$240:$M$240</c:f>
                <c:numCache>
                  <c:formatCode>General</c:formatCode>
                  <c:ptCount val="12"/>
                  <c:pt idx="0">
                    <c:v>0.60624723857986695</c:v>
                  </c:pt>
                  <c:pt idx="1">
                    <c:v>1.2002827047944045</c:v>
                  </c:pt>
                  <c:pt idx="2">
                    <c:v>2.2592729551150494</c:v>
                  </c:pt>
                  <c:pt idx="3">
                    <c:v>1.0943026154979776</c:v>
                  </c:pt>
                  <c:pt idx="4">
                    <c:v>0.54646755229774302</c:v>
                  </c:pt>
                  <c:pt idx="5">
                    <c:v>0.29519666567996966</c:v>
                  </c:pt>
                  <c:pt idx="6">
                    <c:v>0.33883993271159757</c:v>
                  </c:pt>
                  <c:pt idx="7">
                    <c:v>0.28266588050205166</c:v>
                  </c:pt>
                  <c:pt idx="8">
                    <c:v>0.24871096247882368</c:v>
                  </c:pt>
                  <c:pt idx="9">
                    <c:v>0.37008686239082533</c:v>
                  </c:pt>
                  <c:pt idx="10">
                    <c:v>0.47729707730091908</c:v>
                  </c:pt>
                  <c:pt idx="11">
                    <c:v>0.4727049819919395</c:v>
                  </c:pt>
                </c:numCache>
              </c:numRef>
            </c:minus>
          </c:errBars>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'Bay of PTY'!$B$239:$M$239</c:f>
              <c:numCache>
                <c:formatCode>0.0</c:formatCode>
                <c:ptCount val="12"/>
                <c:pt idx="0">
                  <c:v>26.127500000000001</c:v>
                </c:pt>
                <c:pt idx="1">
                  <c:v>23.427499999999998</c:v>
                </c:pt>
                <c:pt idx="2">
                  <c:v>22.57</c:v>
                </c:pt>
                <c:pt idx="3">
                  <c:v>25.918750000000003</c:v>
                </c:pt>
                <c:pt idx="4">
                  <c:v>27.886250000000004</c:v>
                </c:pt>
                <c:pt idx="5">
                  <c:v>28.456249999999997</c:v>
                </c:pt>
                <c:pt idx="6">
                  <c:v>28.391249999999999</c:v>
                </c:pt>
                <c:pt idx="7">
                  <c:v>28.38</c:v>
                </c:pt>
                <c:pt idx="8">
                  <c:v>28.434999999999999</c:v>
                </c:pt>
                <c:pt idx="9">
                  <c:v>28.092499999999998</c:v>
                </c:pt>
                <c:pt idx="10">
                  <c:v>27.751249999999999</c:v>
                </c:pt>
                <c:pt idx="11">
                  <c:v>27.597500000000004</c:v>
                </c:pt>
              </c:numCache>
            </c:numRef>
          </c:val>
          <c:smooth val="0"/>
          <c:extLst>
            <c:ext xmlns:c16="http://schemas.microsoft.com/office/drawing/2014/chart" uri="{C3380CC4-5D6E-409C-BE32-E72D297353CC}">
              <c16:uniqueId val="{00000001-D361-4EF8-A4F2-DDC43D2F88E4}"/>
            </c:ext>
          </c:extLst>
        </c:ser>
        <c:dLbls>
          <c:showLegendKey val="0"/>
          <c:showVal val="0"/>
          <c:showCatName val="0"/>
          <c:showSerName val="0"/>
          <c:showPercent val="0"/>
          <c:showBubbleSize val="0"/>
        </c:dLbls>
        <c:marker val="1"/>
        <c:smooth val="0"/>
        <c:axId val="640303400"/>
        <c:axId val="653474584"/>
      </c:lineChart>
      <c:catAx>
        <c:axId val="64030340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53474584"/>
        <c:crosses val="autoZero"/>
        <c:auto val="1"/>
        <c:lblAlgn val="ctr"/>
        <c:lblOffset val="100"/>
        <c:noMultiLvlLbl val="0"/>
      </c:catAx>
      <c:valAx>
        <c:axId val="653474584"/>
        <c:scaling>
          <c:orientation val="minMax"/>
          <c:min val="20"/>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40303400"/>
        <c:crosses val="autoZero"/>
        <c:crossBetween val="between"/>
        <c:majorUnit val="2"/>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Taboguilla, 12m</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2022</c:v>
          </c:tx>
          <c:spPr>
            <a:ln>
              <a:solidFill>
                <a:srgbClr val="2D11FB"/>
              </a:solidFill>
            </a:ln>
          </c:spPr>
          <c:marker>
            <c:symbol val="square"/>
            <c:size val="8"/>
            <c:spPr>
              <a:solidFill>
                <a:srgbClr val="2D11FB"/>
              </a:solidFill>
              <a:ln>
                <a:solidFill>
                  <a:srgbClr val="2D11FB"/>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'Bay of PTY'!$B$332:$M$332</c:f>
              <c:numCache>
                <c:formatCode>0.0</c:formatCode>
                <c:ptCount val="12"/>
                <c:pt idx="0">
                  <c:v>25.056999999999999</c:v>
                </c:pt>
                <c:pt idx="1">
                  <c:v>24.475999999999999</c:v>
                </c:pt>
                <c:pt idx="2">
                  <c:v>22.242000000000001</c:v>
                </c:pt>
                <c:pt idx="3">
                  <c:v>25.786999999999999</c:v>
                </c:pt>
                <c:pt idx="4">
                  <c:v>28.547999999999998</c:v>
                </c:pt>
                <c:pt idx="5">
                  <c:v>28.443000000000001</c:v>
                </c:pt>
                <c:pt idx="6">
                  <c:v>28.33</c:v>
                </c:pt>
                <c:pt idx="7">
                  <c:v>28.126000000000001</c:v>
                </c:pt>
                <c:pt idx="8">
                  <c:v>28.571999999999999</c:v>
                </c:pt>
                <c:pt idx="9">
                  <c:v>28.094999999999999</c:v>
                </c:pt>
                <c:pt idx="10">
                  <c:v>27.673999999999999</c:v>
                </c:pt>
              </c:numCache>
            </c:numRef>
          </c:val>
          <c:smooth val="0"/>
          <c:extLst>
            <c:ext xmlns:c16="http://schemas.microsoft.com/office/drawing/2014/chart" uri="{C3380CC4-5D6E-409C-BE32-E72D297353CC}">
              <c16:uniqueId val="{00000000-5614-4BCB-B8DF-603E2851A86F}"/>
            </c:ext>
          </c:extLst>
        </c:ser>
        <c:ser>
          <c:idx val="1"/>
          <c:order val="1"/>
          <c:tx>
            <c:v>1995-2021</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'Bay of PTY'!$B$340:$M$340</c:f>
                <c:numCache>
                  <c:formatCode>General</c:formatCode>
                  <c:ptCount val="12"/>
                  <c:pt idx="0">
                    <c:v>1.280832726367684</c:v>
                  </c:pt>
                  <c:pt idx="1">
                    <c:v>2.155524618026289</c:v>
                  </c:pt>
                  <c:pt idx="2">
                    <c:v>1.9305197438724837</c:v>
                  </c:pt>
                  <c:pt idx="3">
                    <c:v>1.4541278477908317</c:v>
                  </c:pt>
                  <c:pt idx="4">
                    <c:v>0.54101444230318563</c:v>
                  </c:pt>
                  <c:pt idx="5">
                    <c:v>0.32495880691323981</c:v>
                  </c:pt>
                  <c:pt idx="6">
                    <c:v>0.32711091431584838</c:v>
                  </c:pt>
                  <c:pt idx="7">
                    <c:v>0.28970036290027379</c:v>
                  </c:pt>
                  <c:pt idx="8">
                    <c:v>0.28422696376525725</c:v>
                  </c:pt>
                  <c:pt idx="9">
                    <c:v>0.422544363845963</c:v>
                  </c:pt>
                  <c:pt idx="10">
                    <c:v>0.50249412852922892</c:v>
                  </c:pt>
                  <c:pt idx="11">
                    <c:v>0.73486730782771925</c:v>
                  </c:pt>
                </c:numCache>
              </c:numRef>
            </c:plus>
            <c:minus>
              <c:numRef>
                <c:f>'Bay of PTY'!$B$340:$M$340</c:f>
                <c:numCache>
                  <c:formatCode>General</c:formatCode>
                  <c:ptCount val="12"/>
                  <c:pt idx="0">
                    <c:v>1.280832726367684</c:v>
                  </c:pt>
                  <c:pt idx="1">
                    <c:v>2.155524618026289</c:v>
                  </c:pt>
                  <c:pt idx="2">
                    <c:v>1.9305197438724837</c:v>
                  </c:pt>
                  <c:pt idx="3">
                    <c:v>1.4541278477908317</c:v>
                  </c:pt>
                  <c:pt idx="4">
                    <c:v>0.54101444230318563</c:v>
                  </c:pt>
                  <c:pt idx="5">
                    <c:v>0.32495880691323981</c:v>
                  </c:pt>
                  <c:pt idx="6">
                    <c:v>0.32711091431584838</c:v>
                  </c:pt>
                  <c:pt idx="7">
                    <c:v>0.28970036290027379</c:v>
                  </c:pt>
                  <c:pt idx="8">
                    <c:v>0.28422696376525725</c:v>
                  </c:pt>
                  <c:pt idx="9">
                    <c:v>0.422544363845963</c:v>
                  </c:pt>
                  <c:pt idx="10">
                    <c:v>0.50249412852922892</c:v>
                  </c:pt>
                  <c:pt idx="11">
                    <c:v>0.73486730782771925</c:v>
                  </c:pt>
                </c:numCache>
              </c:numRef>
            </c:minus>
          </c:errBars>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'Bay of PTY'!$B$339:$M$339</c:f>
              <c:numCache>
                <c:formatCode>0.0</c:formatCode>
                <c:ptCount val="12"/>
                <c:pt idx="0">
                  <c:v>25.531370370370368</c:v>
                </c:pt>
                <c:pt idx="1">
                  <c:v>22.086074074074073</c:v>
                </c:pt>
                <c:pt idx="2">
                  <c:v>21.153407407407411</c:v>
                </c:pt>
                <c:pt idx="3">
                  <c:v>24.474518518518522</c:v>
                </c:pt>
                <c:pt idx="4">
                  <c:v>27.967370370370368</c:v>
                </c:pt>
                <c:pt idx="5">
                  <c:v>28.668321428571428</c:v>
                </c:pt>
                <c:pt idx="6">
                  <c:v>28.404928571428577</c:v>
                </c:pt>
                <c:pt idx="7">
                  <c:v>28.358178571428564</c:v>
                </c:pt>
                <c:pt idx="8">
                  <c:v>28.554178571428569</c:v>
                </c:pt>
                <c:pt idx="9">
                  <c:v>28.370964285714287</c:v>
                </c:pt>
                <c:pt idx="10">
                  <c:v>27.920857142857137</c:v>
                </c:pt>
                <c:pt idx="11">
                  <c:v>27.415962962962954</c:v>
                </c:pt>
              </c:numCache>
            </c:numRef>
          </c:val>
          <c:smooth val="0"/>
          <c:extLst>
            <c:ext xmlns:c16="http://schemas.microsoft.com/office/drawing/2014/chart" uri="{C3380CC4-5D6E-409C-BE32-E72D297353CC}">
              <c16:uniqueId val="{00000001-5614-4BCB-B8DF-603E2851A86F}"/>
            </c:ext>
          </c:extLst>
        </c:ser>
        <c:dLbls>
          <c:showLegendKey val="0"/>
          <c:showVal val="0"/>
          <c:showCatName val="0"/>
          <c:showSerName val="0"/>
          <c:showPercent val="0"/>
          <c:showBubbleSize val="0"/>
        </c:dLbls>
        <c:marker val="1"/>
        <c:smooth val="0"/>
        <c:axId val="653475368"/>
        <c:axId val="653475760"/>
      </c:lineChart>
      <c:catAx>
        <c:axId val="65347536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53475760"/>
        <c:crosses val="autoZero"/>
        <c:auto val="1"/>
        <c:lblAlgn val="ctr"/>
        <c:lblOffset val="100"/>
        <c:noMultiLvlLbl val="0"/>
      </c:catAx>
      <c:valAx>
        <c:axId val="653475760"/>
        <c:scaling>
          <c:orientation val="minMax"/>
          <c:min val="18"/>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53475368"/>
        <c:crosses val="autoZero"/>
        <c:crossBetween val="between"/>
        <c:majorUnit val="2"/>
      </c:valAx>
      <c:spPr>
        <a:noFill/>
        <a:ln w="25400">
          <a:noFill/>
        </a:ln>
      </c:spPr>
    </c:plotArea>
    <c:legend>
      <c:legendPos val="r"/>
      <c:layout>
        <c:manualLayout>
          <c:xMode val="edge"/>
          <c:yMode val="edge"/>
          <c:x val="0.82463015986638033"/>
          <c:y val="0.67294908408469656"/>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Colon, 20m</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2022</c:v>
          </c:tx>
          <c:spPr>
            <a:ln>
              <a:solidFill>
                <a:srgbClr val="2D11FB"/>
              </a:solidFill>
            </a:ln>
          </c:spPr>
          <c:marker>
            <c:symbol val="square"/>
            <c:size val="8"/>
            <c:spPr>
              <a:solidFill>
                <a:srgbClr val="2D11FB"/>
              </a:solidFill>
              <a:ln>
                <a:solidFill>
                  <a:srgbClr val="2D11FB"/>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Bocas!$B$476:$M$476</c:f>
              <c:numCache>
                <c:formatCode>0.0</c:formatCode>
                <c:ptCount val="12"/>
                <c:pt idx="0">
                  <c:v>28.379000000000001</c:v>
                </c:pt>
                <c:pt idx="1">
                  <c:v>28.1</c:v>
                </c:pt>
              </c:numCache>
            </c:numRef>
          </c:val>
          <c:smooth val="0"/>
          <c:extLst>
            <c:ext xmlns:c16="http://schemas.microsoft.com/office/drawing/2014/chart" uri="{C3380CC4-5D6E-409C-BE32-E72D297353CC}">
              <c16:uniqueId val="{00000000-21C2-4723-9B52-3CB144E22649}"/>
            </c:ext>
          </c:extLst>
        </c:ser>
        <c:ser>
          <c:idx val="1"/>
          <c:order val="1"/>
          <c:tx>
            <c:v>1999-2021</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Bocas!$B$484:$M$484</c:f>
                <c:numCache>
                  <c:formatCode>General</c:formatCode>
                  <c:ptCount val="12"/>
                  <c:pt idx="0">
                    <c:v>0.59568181314425095</c:v>
                  </c:pt>
                  <c:pt idx="1">
                    <c:v>0.40771277344192358</c:v>
                  </c:pt>
                  <c:pt idx="2">
                    <c:v>0.44484033080805507</c:v>
                  </c:pt>
                  <c:pt idx="3">
                    <c:v>0.40120538348863138</c:v>
                  </c:pt>
                  <c:pt idx="4">
                    <c:v>0.47273939261852704</c:v>
                  </c:pt>
                  <c:pt idx="5">
                    <c:v>0.45881138878213373</c:v>
                  </c:pt>
                  <c:pt idx="6">
                    <c:v>0.55342644603310287</c:v>
                  </c:pt>
                  <c:pt idx="7">
                    <c:v>0.54616721295398973</c:v>
                  </c:pt>
                  <c:pt idx="8">
                    <c:v>0.47945937522392706</c:v>
                  </c:pt>
                  <c:pt idx="9">
                    <c:v>0.37706343122720187</c:v>
                  </c:pt>
                  <c:pt idx="10">
                    <c:v>0.61491194773170865</c:v>
                  </c:pt>
                  <c:pt idx="11">
                    <c:v>0.66900850103632781</c:v>
                  </c:pt>
                </c:numCache>
              </c:numRef>
            </c:plus>
            <c:minus>
              <c:numRef>
                <c:f>Bocas!$B$484:$M$484</c:f>
                <c:numCache>
                  <c:formatCode>General</c:formatCode>
                  <c:ptCount val="12"/>
                  <c:pt idx="0">
                    <c:v>0.59568181314425095</c:v>
                  </c:pt>
                  <c:pt idx="1">
                    <c:v>0.40771277344192358</c:v>
                  </c:pt>
                  <c:pt idx="2">
                    <c:v>0.44484033080805507</c:v>
                  </c:pt>
                  <c:pt idx="3">
                    <c:v>0.40120538348863138</c:v>
                  </c:pt>
                  <c:pt idx="4">
                    <c:v>0.47273939261852704</c:v>
                  </c:pt>
                  <c:pt idx="5">
                    <c:v>0.45881138878213373</c:v>
                  </c:pt>
                  <c:pt idx="6">
                    <c:v>0.55342644603310287</c:v>
                  </c:pt>
                  <c:pt idx="7">
                    <c:v>0.54616721295398973</c:v>
                  </c:pt>
                  <c:pt idx="8">
                    <c:v>0.47945937522392706</c:v>
                  </c:pt>
                  <c:pt idx="9">
                    <c:v>0.37706343122720187</c:v>
                  </c:pt>
                  <c:pt idx="10">
                    <c:v>0.61491194773170865</c:v>
                  </c:pt>
                  <c:pt idx="11">
                    <c:v>0.66900850103632781</c:v>
                  </c:pt>
                </c:numCache>
              </c:numRef>
            </c:minus>
          </c:errBars>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Bocas!$B$483:$M$483</c:f>
              <c:numCache>
                <c:formatCode>0.0</c:formatCode>
                <c:ptCount val="12"/>
                <c:pt idx="0">
                  <c:v>27.778181818181817</c:v>
                </c:pt>
                <c:pt idx="1">
                  <c:v>27.662909090909093</c:v>
                </c:pt>
                <c:pt idx="2">
                  <c:v>27.937409090909092</c:v>
                </c:pt>
                <c:pt idx="3">
                  <c:v>28.507045454545452</c:v>
                </c:pt>
                <c:pt idx="4">
                  <c:v>29.060333333333347</c:v>
                </c:pt>
                <c:pt idx="5">
                  <c:v>29.498095238095235</c:v>
                </c:pt>
                <c:pt idx="6">
                  <c:v>29.443545454545458</c:v>
                </c:pt>
                <c:pt idx="7">
                  <c:v>29.220478260869573</c:v>
                </c:pt>
                <c:pt idx="8">
                  <c:v>29.484260869565219</c:v>
                </c:pt>
                <c:pt idx="9">
                  <c:v>29.873545454545454</c:v>
                </c:pt>
                <c:pt idx="10">
                  <c:v>29.442681818181814</c:v>
                </c:pt>
                <c:pt idx="11">
                  <c:v>28.373227272727274</c:v>
                </c:pt>
              </c:numCache>
            </c:numRef>
          </c:val>
          <c:smooth val="0"/>
          <c:extLst>
            <c:ext xmlns:c16="http://schemas.microsoft.com/office/drawing/2014/chart" uri="{C3380CC4-5D6E-409C-BE32-E72D297353CC}">
              <c16:uniqueId val="{00000001-21C2-4723-9B52-3CB144E22649}"/>
            </c:ext>
          </c:extLst>
        </c:ser>
        <c:dLbls>
          <c:showLegendKey val="0"/>
          <c:showVal val="0"/>
          <c:showCatName val="0"/>
          <c:showSerName val="0"/>
          <c:showPercent val="0"/>
          <c:showBubbleSize val="0"/>
        </c:dLbls>
        <c:marker val="1"/>
        <c:smooth val="0"/>
        <c:axId val="607942472"/>
        <c:axId val="607942864"/>
      </c:lineChart>
      <c:catAx>
        <c:axId val="60794247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07942864"/>
        <c:crosses val="autoZero"/>
        <c:auto val="1"/>
        <c:lblAlgn val="ctr"/>
        <c:lblOffset val="100"/>
        <c:noMultiLvlLbl val="0"/>
      </c:catAx>
      <c:valAx>
        <c:axId val="607942864"/>
        <c:scaling>
          <c:orientation val="minMax"/>
          <c:max val="31"/>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07942472"/>
        <c:crosses val="autoZero"/>
        <c:crossBetween val="between"/>
        <c:majorUnit val="1"/>
      </c:valAx>
      <c:spPr>
        <a:noFill/>
        <a:ln w="25400">
          <a:noFill/>
        </a:ln>
      </c:spPr>
    </c:plotArea>
    <c:legend>
      <c:legendPos val="r"/>
      <c:layout>
        <c:manualLayout>
          <c:xMode val="edge"/>
          <c:yMode val="edge"/>
          <c:x val="0.12766046289668337"/>
          <c:y val="8.8436703291744662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Long-term Averages</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1"/>
          <c:order val="0"/>
          <c:tx>
            <c:v>Pablo &amp; Pedro</c:v>
          </c:tx>
          <c:spPr>
            <a:ln>
              <a:solidFill>
                <a:srgbClr val="FF0000"/>
              </a:solidFill>
            </a:ln>
          </c:spPr>
          <c:marker>
            <c:symbol val="circle"/>
            <c:size val="9"/>
            <c:spPr>
              <a:solidFill>
                <a:srgbClr val="FF0000"/>
              </a:solidFill>
              <a:ln>
                <a:solidFill>
                  <a:srgbClr val="FF0000"/>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'Bay of PTY'!$B$116:$M$116</c:f>
              <c:numCache>
                <c:formatCode>0.0</c:formatCode>
                <c:ptCount val="12"/>
                <c:pt idx="0">
                  <c:v>26.790000000000003</c:v>
                </c:pt>
                <c:pt idx="1">
                  <c:v>24.711000000000002</c:v>
                </c:pt>
                <c:pt idx="2">
                  <c:v>23.824000000000002</c:v>
                </c:pt>
                <c:pt idx="3">
                  <c:v>26.462</c:v>
                </c:pt>
                <c:pt idx="4">
                  <c:v>28.131</c:v>
                </c:pt>
                <c:pt idx="5">
                  <c:v>28.567777777777778</c:v>
                </c:pt>
                <c:pt idx="6">
                  <c:v>28.583333333333332</c:v>
                </c:pt>
                <c:pt idx="7">
                  <c:v>28.528888888888886</c:v>
                </c:pt>
                <c:pt idx="8">
                  <c:v>28.497777777777781</c:v>
                </c:pt>
                <c:pt idx="9">
                  <c:v>28.094444444444449</c:v>
                </c:pt>
                <c:pt idx="10">
                  <c:v>27.844444444444449</c:v>
                </c:pt>
                <c:pt idx="11">
                  <c:v>27.582000000000001</c:v>
                </c:pt>
              </c:numCache>
            </c:numRef>
          </c:val>
          <c:smooth val="0"/>
          <c:extLst>
            <c:ext xmlns:c16="http://schemas.microsoft.com/office/drawing/2014/chart" uri="{C3380CC4-5D6E-409C-BE32-E72D297353CC}">
              <c16:uniqueId val="{00000000-D504-43B1-92E9-E5D56D41BC85}"/>
            </c:ext>
          </c:extLst>
        </c:ser>
        <c:ser>
          <c:idx val="0"/>
          <c:order val="1"/>
          <c:tx>
            <c:v>Isla Pacheca</c:v>
          </c:tx>
          <c:spPr>
            <a:ln>
              <a:solidFill>
                <a:srgbClr val="2D11FB"/>
              </a:solidFill>
            </a:ln>
          </c:spPr>
          <c:marker>
            <c:symbol val="circle"/>
            <c:size val="8"/>
            <c:spPr>
              <a:solidFill>
                <a:srgbClr val="2D11FB"/>
              </a:solidFill>
              <a:ln>
                <a:solidFill>
                  <a:srgbClr val="2D11FB"/>
                </a:solidFill>
              </a:ln>
            </c:spPr>
          </c:marker>
          <c:val>
            <c:numRef>
              <c:f>'Bay of PTY'!$B$161:$M$161</c:f>
              <c:numCache>
                <c:formatCode>0.0</c:formatCode>
                <c:ptCount val="12"/>
                <c:pt idx="0">
                  <c:v>25.649307692307694</c:v>
                </c:pt>
                <c:pt idx="1">
                  <c:v>22.685038461538468</c:v>
                </c:pt>
                <c:pt idx="2">
                  <c:v>21.789923076923078</c:v>
                </c:pt>
                <c:pt idx="3">
                  <c:v>25.062115384615385</c:v>
                </c:pt>
                <c:pt idx="4">
                  <c:v>28.020807692307692</c:v>
                </c:pt>
                <c:pt idx="5">
                  <c:v>28.655423076923078</c:v>
                </c:pt>
                <c:pt idx="6">
                  <c:v>28.4495</c:v>
                </c:pt>
                <c:pt idx="7">
                  <c:v>28.416384615384612</c:v>
                </c:pt>
                <c:pt idx="8">
                  <c:v>28.520279999999993</c:v>
                </c:pt>
                <c:pt idx="9">
                  <c:v>28.254079999999998</c:v>
                </c:pt>
                <c:pt idx="10">
                  <c:v>27.95869230769231</c:v>
                </c:pt>
                <c:pt idx="11">
                  <c:v>27.434576923076925</c:v>
                </c:pt>
              </c:numCache>
            </c:numRef>
          </c:val>
          <c:smooth val="0"/>
          <c:extLst>
            <c:ext xmlns:c16="http://schemas.microsoft.com/office/drawing/2014/chart" uri="{C3380CC4-5D6E-409C-BE32-E72D297353CC}">
              <c16:uniqueId val="{00000001-D504-43B1-92E9-E5D56D41BC85}"/>
            </c:ext>
          </c:extLst>
        </c:ser>
        <c:ser>
          <c:idx val="2"/>
          <c:order val="2"/>
          <c:tx>
            <c:v>Isla San Juan</c:v>
          </c:tx>
          <c:spPr>
            <a:ln>
              <a:solidFill>
                <a:srgbClr val="00B050"/>
              </a:solidFill>
            </a:ln>
          </c:spPr>
          <c:marker>
            <c:symbol val="circle"/>
            <c:size val="8"/>
            <c:spPr>
              <a:solidFill>
                <a:srgbClr val="00B050"/>
              </a:solidFill>
              <a:ln>
                <a:solidFill>
                  <a:srgbClr val="00B050"/>
                </a:solidFill>
              </a:ln>
            </c:spPr>
          </c:marker>
          <c:val>
            <c:numRef>
              <c:f>'Bay of PTY'!$B$239:$M$239</c:f>
              <c:numCache>
                <c:formatCode>0.0</c:formatCode>
                <c:ptCount val="12"/>
                <c:pt idx="0">
                  <c:v>26.127500000000001</c:v>
                </c:pt>
                <c:pt idx="1">
                  <c:v>23.427499999999998</c:v>
                </c:pt>
                <c:pt idx="2">
                  <c:v>22.57</c:v>
                </c:pt>
                <c:pt idx="3">
                  <c:v>25.918750000000003</c:v>
                </c:pt>
                <c:pt idx="4">
                  <c:v>27.886250000000004</c:v>
                </c:pt>
                <c:pt idx="5">
                  <c:v>28.456249999999997</c:v>
                </c:pt>
                <c:pt idx="6">
                  <c:v>28.391249999999999</c:v>
                </c:pt>
                <c:pt idx="7">
                  <c:v>28.38</c:v>
                </c:pt>
                <c:pt idx="8">
                  <c:v>28.434999999999999</c:v>
                </c:pt>
                <c:pt idx="9">
                  <c:v>28.092499999999998</c:v>
                </c:pt>
                <c:pt idx="10">
                  <c:v>27.751249999999999</c:v>
                </c:pt>
                <c:pt idx="11">
                  <c:v>27.597500000000004</c:v>
                </c:pt>
              </c:numCache>
            </c:numRef>
          </c:val>
          <c:smooth val="0"/>
          <c:extLst>
            <c:ext xmlns:c16="http://schemas.microsoft.com/office/drawing/2014/chart" uri="{C3380CC4-5D6E-409C-BE32-E72D297353CC}">
              <c16:uniqueId val="{00000002-D504-43B1-92E9-E5D56D41BC85}"/>
            </c:ext>
          </c:extLst>
        </c:ser>
        <c:ser>
          <c:idx val="3"/>
          <c:order val="3"/>
          <c:tx>
            <c:v>Isla Taboguillo</c:v>
          </c:tx>
          <c:spPr>
            <a:ln>
              <a:solidFill>
                <a:schemeClr val="tx1"/>
              </a:solidFill>
            </a:ln>
          </c:spPr>
          <c:marker>
            <c:symbol val="circle"/>
            <c:size val="8"/>
            <c:spPr>
              <a:solidFill>
                <a:schemeClr val="tx1"/>
              </a:solidFill>
              <a:ln>
                <a:solidFill>
                  <a:schemeClr val="tx1"/>
                </a:solidFill>
              </a:ln>
            </c:spPr>
          </c:marker>
          <c:val>
            <c:numRef>
              <c:f>'Bay of PTY'!$B$339:$M$339</c:f>
              <c:numCache>
                <c:formatCode>0.0</c:formatCode>
                <c:ptCount val="12"/>
                <c:pt idx="0">
                  <c:v>25.531370370370368</c:v>
                </c:pt>
                <c:pt idx="1">
                  <c:v>22.086074074074073</c:v>
                </c:pt>
                <c:pt idx="2">
                  <c:v>21.153407407407411</c:v>
                </c:pt>
                <c:pt idx="3">
                  <c:v>24.474518518518522</c:v>
                </c:pt>
                <c:pt idx="4">
                  <c:v>27.967370370370368</c:v>
                </c:pt>
                <c:pt idx="5">
                  <c:v>28.668321428571428</c:v>
                </c:pt>
                <c:pt idx="6">
                  <c:v>28.404928571428577</c:v>
                </c:pt>
                <c:pt idx="7">
                  <c:v>28.358178571428564</c:v>
                </c:pt>
                <c:pt idx="8">
                  <c:v>28.554178571428569</c:v>
                </c:pt>
                <c:pt idx="9">
                  <c:v>28.370964285714287</c:v>
                </c:pt>
                <c:pt idx="10">
                  <c:v>27.920857142857137</c:v>
                </c:pt>
                <c:pt idx="11">
                  <c:v>27.415962962962954</c:v>
                </c:pt>
              </c:numCache>
            </c:numRef>
          </c:val>
          <c:smooth val="0"/>
          <c:extLst>
            <c:ext xmlns:c16="http://schemas.microsoft.com/office/drawing/2014/chart" uri="{C3380CC4-5D6E-409C-BE32-E72D297353CC}">
              <c16:uniqueId val="{00000003-D504-43B1-92E9-E5D56D41BC85}"/>
            </c:ext>
          </c:extLst>
        </c:ser>
        <c:ser>
          <c:idx val="4"/>
          <c:order val="4"/>
          <c:tx>
            <c:v>Naos Seawater</c:v>
          </c:tx>
          <c:spPr>
            <a:ln>
              <a:solidFill>
                <a:srgbClr val="7030A0"/>
              </a:solidFill>
            </a:ln>
          </c:spPr>
          <c:marker>
            <c:symbol val="circle"/>
            <c:size val="8"/>
            <c:spPr>
              <a:solidFill>
                <a:srgbClr val="7030A0"/>
              </a:solidFill>
              <a:ln>
                <a:solidFill>
                  <a:srgbClr val="7030A0"/>
                </a:solidFill>
              </a:ln>
            </c:spPr>
          </c:marker>
          <c:val>
            <c:numRef>
              <c:f>'Noas-Hobo'!$B$45:$M$45</c:f>
              <c:numCache>
                <c:formatCode>0.0</c:formatCode>
                <c:ptCount val="12"/>
                <c:pt idx="0">
                  <c:v>26.636111111111113</c:v>
                </c:pt>
                <c:pt idx="1">
                  <c:v>24.574888888888889</c:v>
                </c:pt>
                <c:pt idx="2">
                  <c:v>24.25033333333333</c:v>
                </c:pt>
                <c:pt idx="3">
                  <c:v>26.269111111111112</c:v>
                </c:pt>
                <c:pt idx="4">
                  <c:v>28.462900000000001</c:v>
                </c:pt>
                <c:pt idx="5">
                  <c:v>28.653399999999998</c:v>
                </c:pt>
                <c:pt idx="6">
                  <c:v>28.337900000000001</c:v>
                </c:pt>
                <c:pt idx="7">
                  <c:v>28.3428</c:v>
                </c:pt>
                <c:pt idx="8">
                  <c:v>28.557299999999998</c:v>
                </c:pt>
                <c:pt idx="9">
                  <c:v>28.340999999999998</c:v>
                </c:pt>
                <c:pt idx="10">
                  <c:v>27.947555555555553</c:v>
                </c:pt>
                <c:pt idx="11">
                  <c:v>27.8139</c:v>
                </c:pt>
              </c:numCache>
            </c:numRef>
          </c:val>
          <c:smooth val="0"/>
          <c:extLst>
            <c:ext xmlns:c16="http://schemas.microsoft.com/office/drawing/2014/chart" uri="{C3380CC4-5D6E-409C-BE32-E72D297353CC}">
              <c16:uniqueId val="{00000004-D504-43B1-92E9-E5D56D41BC85}"/>
            </c:ext>
          </c:extLst>
        </c:ser>
        <c:dLbls>
          <c:showLegendKey val="0"/>
          <c:showVal val="0"/>
          <c:showCatName val="0"/>
          <c:showSerName val="0"/>
          <c:showPercent val="0"/>
          <c:showBubbleSize val="0"/>
        </c:dLbls>
        <c:marker val="1"/>
        <c:smooth val="0"/>
        <c:axId val="653476544"/>
        <c:axId val="653476936"/>
      </c:lineChart>
      <c:catAx>
        <c:axId val="653476544"/>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653476936"/>
        <c:crosses val="autoZero"/>
        <c:auto val="1"/>
        <c:lblAlgn val="ctr"/>
        <c:lblOffset val="100"/>
        <c:noMultiLvlLbl val="0"/>
      </c:catAx>
      <c:valAx>
        <c:axId val="653476936"/>
        <c:scaling>
          <c:orientation val="minMax"/>
          <c:max val="30"/>
          <c:min val="20"/>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53476544"/>
        <c:crosses val="autoZero"/>
        <c:crossBetween val="between"/>
        <c:majorUnit val="1"/>
      </c:valAx>
      <c:spPr>
        <a:noFill/>
        <a:ln w="25400">
          <a:noFill/>
        </a:ln>
      </c:spPr>
    </c:plotArea>
    <c:legend>
      <c:legendPos val="r"/>
      <c:layout>
        <c:manualLayout>
          <c:xMode val="edge"/>
          <c:yMode val="edge"/>
          <c:x val="0.66364531138153182"/>
          <c:y val="0.37418482573399253"/>
          <c:w val="0.30643984132665231"/>
          <c:h val="0.233629371909906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Pacheca, Coral</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2022</c:v>
          </c:tx>
          <c:spPr>
            <a:ln>
              <a:solidFill>
                <a:srgbClr val="2D11FB"/>
              </a:solidFill>
            </a:ln>
          </c:spPr>
          <c:marker>
            <c:symbol val="square"/>
            <c:size val="8"/>
            <c:spPr>
              <a:solidFill>
                <a:srgbClr val="2D11FB"/>
              </a:solidFill>
              <a:ln>
                <a:solidFill>
                  <a:srgbClr val="2D11FB"/>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'Bay of PTY'!$B$177:$M$177</c:f>
              <c:numCache>
                <c:formatCode>0.0</c:formatCode>
                <c:ptCount val="12"/>
                <c:pt idx="0">
                  <c:v>26.731000000000002</c:v>
                </c:pt>
                <c:pt idx="1">
                  <c:v>26.285</c:v>
                </c:pt>
                <c:pt idx="2">
                  <c:v>24.46</c:v>
                </c:pt>
                <c:pt idx="3">
                  <c:v>27.62</c:v>
                </c:pt>
                <c:pt idx="4">
                  <c:v>28.731999999999999</c:v>
                </c:pt>
              </c:numCache>
            </c:numRef>
          </c:val>
          <c:smooth val="0"/>
          <c:extLst>
            <c:ext xmlns:c16="http://schemas.microsoft.com/office/drawing/2014/chart" uri="{C3380CC4-5D6E-409C-BE32-E72D297353CC}">
              <c16:uniqueId val="{00000000-1626-4E5E-BEBF-EA0F0C35430C}"/>
            </c:ext>
          </c:extLst>
        </c:ser>
        <c:ser>
          <c:idx val="1"/>
          <c:order val="1"/>
          <c:tx>
            <c:v>2017-2019</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'Bay of PTY'!$B$184:$M$184</c:f>
                <c:numCache>
                  <c:formatCode>General</c:formatCode>
                  <c:ptCount val="12"/>
                  <c:pt idx="0">
                    <c:v>1.7107311058920596</c:v>
                  </c:pt>
                  <c:pt idx="1">
                    <c:v>1.7148468104566466</c:v>
                  </c:pt>
                  <c:pt idx="2">
                    <c:v>1.4347600263923359</c:v>
                  </c:pt>
                  <c:pt idx="3">
                    <c:v>0.87227838637291322</c:v>
                  </c:pt>
                  <c:pt idx="4">
                    <c:v>0.15564703659241325</c:v>
                  </c:pt>
                  <c:pt idx="5">
                    <c:v>0.24247250703258338</c:v>
                  </c:pt>
                  <c:pt idx="6">
                    <c:v>0.24630249017552819</c:v>
                  </c:pt>
                  <c:pt idx="7">
                    <c:v>0.18453942668167056</c:v>
                  </c:pt>
                  <c:pt idx="8">
                    <c:v>0.16953259273661805</c:v>
                  </c:pt>
                  <c:pt idx="9">
                    <c:v>0.33715678845308805</c:v>
                  </c:pt>
                  <c:pt idx="10">
                    <c:v>0.24563041342635067</c:v>
                  </c:pt>
                  <c:pt idx="11">
                    <c:v>0.37685662614138354</c:v>
                  </c:pt>
                </c:numCache>
              </c:numRef>
            </c:plus>
            <c:minus>
              <c:numRef>
                <c:f>'Bay of PTY'!$B$184:$M$184</c:f>
                <c:numCache>
                  <c:formatCode>General</c:formatCode>
                  <c:ptCount val="12"/>
                  <c:pt idx="0">
                    <c:v>1.7107311058920596</c:v>
                  </c:pt>
                  <c:pt idx="1">
                    <c:v>1.7148468104566466</c:v>
                  </c:pt>
                  <c:pt idx="2">
                    <c:v>1.4347600263923359</c:v>
                  </c:pt>
                  <c:pt idx="3">
                    <c:v>0.87227838637291322</c:v>
                  </c:pt>
                  <c:pt idx="4">
                    <c:v>0.15564703659241325</c:v>
                  </c:pt>
                  <c:pt idx="5">
                    <c:v>0.24247250703258338</c:v>
                  </c:pt>
                  <c:pt idx="6">
                    <c:v>0.24630249017552819</c:v>
                  </c:pt>
                  <c:pt idx="7">
                    <c:v>0.18453942668167056</c:v>
                  </c:pt>
                  <c:pt idx="8">
                    <c:v>0.16953259273661805</c:v>
                  </c:pt>
                  <c:pt idx="9">
                    <c:v>0.33715678845308805</c:v>
                  </c:pt>
                  <c:pt idx="10">
                    <c:v>0.24563041342635067</c:v>
                  </c:pt>
                  <c:pt idx="11">
                    <c:v>0.37685662614138354</c:v>
                  </c:pt>
                </c:numCache>
              </c:numRef>
            </c:minus>
          </c:errBars>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'Bay of PTY'!$B$183:$M$183</c:f>
              <c:numCache>
                <c:formatCode>0.0</c:formatCode>
                <c:ptCount val="12"/>
                <c:pt idx="0">
                  <c:v>26.411749999999998</c:v>
                </c:pt>
                <c:pt idx="1">
                  <c:v>24.237249999999996</c:v>
                </c:pt>
                <c:pt idx="2">
                  <c:v>22.717500000000001</c:v>
                </c:pt>
                <c:pt idx="3">
                  <c:v>26.523250000000004</c:v>
                </c:pt>
                <c:pt idx="4">
                  <c:v>28.702999999999996</c:v>
                </c:pt>
                <c:pt idx="5">
                  <c:v>28.979749999999999</c:v>
                </c:pt>
                <c:pt idx="6">
                  <c:v>28.78875</c:v>
                </c:pt>
                <c:pt idx="7">
                  <c:v>28.7774</c:v>
                </c:pt>
                <c:pt idx="8">
                  <c:v>28.753599999999999</c:v>
                </c:pt>
                <c:pt idx="9">
                  <c:v>28.5168</c:v>
                </c:pt>
                <c:pt idx="10">
                  <c:v>28.356600000000004</c:v>
                </c:pt>
                <c:pt idx="11">
                  <c:v>28.022750000000002</c:v>
                </c:pt>
              </c:numCache>
            </c:numRef>
          </c:val>
          <c:smooth val="0"/>
          <c:extLst>
            <c:ext xmlns:c16="http://schemas.microsoft.com/office/drawing/2014/chart" uri="{C3380CC4-5D6E-409C-BE32-E72D297353CC}">
              <c16:uniqueId val="{00000001-1626-4E5E-BEBF-EA0F0C35430C}"/>
            </c:ext>
          </c:extLst>
        </c:ser>
        <c:dLbls>
          <c:showLegendKey val="0"/>
          <c:showVal val="0"/>
          <c:showCatName val="0"/>
          <c:showSerName val="0"/>
          <c:showPercent val="0"/>
          <c:showBubbleSize val="0"/>
        </c:dLbls>
        <c:marker val="1"/>
        <c:smooth val="0"/>
        <c:axId val="640302224"/>
        <c:axId val="640302616"/>
      </c:lineChart>
      <c:catAx>
        <c:axId val="64030222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40302616"/>
        <c:crosses val="autoZero"/>
        <c:auto val="1"/>
        <c:lblAlgn val="ctr"/>
        <c:lblOffset val="100"/>
        <c:noMultiLvlLbl val="0"/>
      </c:catAx>
      <c:valAx>
        <c:axId val="640302616"/>
        <c:scaling>
          <c:orientation val="minMax"/>
          <c:min val="18"/>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40302224"/>
        <c:crosses val="autoZero"/>
        <c:crossBetween val="between"/>
        <c:majorUnit val="2"/>
      </c:valAx>
      <c:spPr>
        <a:noFill/>
        <a:ln w="25400">
          <a:noFill/>
        </a:ln>
      </c:spPr>
    </c:plotArea>
    <c:legend>
      <c:legendPos val="r"/>
      <c:layout>
        <c:manualLayout>
          <c:xMode val="edge"/>
          <c:yMode val="edge"/>
          <c:x val="0.81516046289668342"/>
          <c:y val="0.276576027089878"/>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Pachequilla</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2022</c:v>
          </c:tx>
          <c:spPr>
            <a:ln>
              <a:solidFill>
                <a:srgbClr val="2D11FB"/>
              </a:solidFill>
            </a:ln>
          </c:spPr>
          <c:marker>
            <c:symbol val="square"/>
            <c:size val="8"/>
            <c:spPr>
              <a:solidFill>
                <a:srgbClr val="2D11FB"/>
              </a:solidFill>
              <a:ln>
                <a:solidFill>
                  <a:srgbClr val="2D11FB"/>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'Bay of PTY'!$B$199:$M$199</c:f>
              <c:numCache>
                <c:formatCode>0.0</c:formatCode>
                <c:ptCount val="12"/>
                <c:pt idx="0">
                  <c:v>26.827000000000002</c:v>
                </c:pt>
                <c:pt idx="1">
                  <c:v>26.32</c:v>
                </c:pt>
                <c:pt idx="2">
                  <c:v>24.413</c:v>
                </c:pt>
                <c:pt idx="3">
                  <c:v>27.603000000000002</c:v>
                </c:pt>
                <c:pt idx="4">
                  <c:v>29.033999999999999</c:v>
                </c:pt>
              </c:numCache>
            </c:numRef>
          </c:val>
          <c:smooth val="0"/>
          <c:extLst>
            <c:ext xmlns:c16="http://schemas.microsoft.com/office/drawing/2014/chart" uri="{C3380CC4-5D6E-409C-BE32-E72D297353CC}">
              <c16:uniqueId val="{00000000-DEEC-46E5-95BA-2FA39E3469C2}"/>
            </c:ext>
          </c:extLst>
        </c:ser>
        <c:ser>
          <c:idx val="1"/>
          <c:order val="1"/>
          <c:tx>
            <c:v>2018-2021</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'Bay of PTY'!$B$206:$M$206</c:f>
                <c:numCache>
                  <c:formatCode>General</c:formatCode>
                  <c:ptCount val="12"/>
                  <c:pt idx="0">
                    <c:v>2.0283234456072345</c:v>
                  </c:pt>
                  <c:pt idx="1">
                    <c:v>2.0308427643058264</c:v>
                  </c:pt>
                  <c:pt idx="2">
                    <c:v>1.8139007690609767</c:v>
                  </c:pt>
                  <c:pt idx="3">
                    <c:v>1.0482472672672869</c:v>
                  </c:pt>
                  <c:pt idx="4">
                    <c:v>0.26340257528480326</c:v>
                  </c:pt>
                  <c:pt idx="5">
                    <c:v>0.21380364823828418</c:v>
                  </c:pt>
                  <c:pt idx="6">
                    <c:v>0.19757087335941093</c:v>
                  </c:pt>
                  <c:pt idx="7">
                    <c:v>0.21932833074335512</c:v>
                  </c:pt>
                  <c:pt idx="8">
                    <c:v>0.2141438379532169</c:v>
                  </c:pt>
                  <c:pt idx="9">
                    <c:v>0.27894369204793462</c:v>
                  </c:pt>
                  <c:pt idx="10">
                    <c:v>0.21003392583104247</c:v>
                  </c:pt>
                  <c:pt idx="11">
                    <c:v>0.22419262551059474</c:v>
                  </c:pt>
                </c:numCache>
              </c:numRef>
            </c:plus>
            <c:minus>
              <c:numRef>
                <c:f>'Bay of PTY'!$B$206:$M$206</c:f>
                <c:numCache>
                  <c:formatCode>General</c:formatCode>
                  <c:ptCount val="12"/>
                  <c:pt idx="0">
                    <c:v>2.0283234456072345</c:v>
                  </c:pt>
                  <c:pt idx="1">
                    <c:v>2.0308427643058264</c:v>
                  </c:pt>
                  <c:pt idx="2">
                    <c:v>1.8139007690609767</c:v>
                  </c:pt>
                  <c:pt idx="3">
                    <c:v>1.0482472672672869</c:v>
                  </c:pt>
                  <c:pt idx="4">
                    <c:v>0.26340257528480326</c:v>
                  </c:pt>
                  <c:pt idx="5">
                    <c:v>0.21380364823828418</c:v>
                  </c:pt>
                  <c:pt idx="6">
                    <c:v>0.19757087335941093</c:v>
                  </c:pt>
                  <c:pt idx="7">
                    <c:v>0.21932833074335512</c:v>
                  </c:pt>
                  <c:pt idx="8">
                    <c:v>0.2141438379532169</c:v>
                  </c:pt>
                  <c:pt idx="9">
                    <c:v>0.27894369204793462</c:v>
                  </c:pt>
                  <c:pt idx="10">
                    <c:v>0.21003392583104247</c:v>
                  </c:pt>
                  <c:pt idx="11">
                    <c:v>0.22419262551059474</c:v>
                  </c:pt>
                </c:numCache>
              </c:numRef>
            </c:minus>
          </c:errBars>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'Bay of PTY'!$B$205:$M$205</c:f>
              <c:numCache>
                <c:formatCode>0.0</c:formatCode>
                <c:ptCount val="12"/>
                <c:pt idx="0">
                  <c:v>25.742999999999999</c:v>
                </c:pt>
                <c:pt idx="1">
                  <c:v>24.439666666666668</c:v>
                </c:pt>
                <c:pt idx="2">
                  <c:v>22.322999999999997</c:v>
                </c:pt>
                <c:pt idx="3">
                  <c:v>26.462666666666667</c:v>
                </c:pt>
                <c:pt idx="4">
                  <c:v>28.649249999999995</c:v>
                </c:pt>
                <c:pt idx="5">
                  <c:v>28.963999999999999</c:v>
                </c:pt>
                <c:pt idx="6">
                  <c:v>28.657249999999998</c:v>
                </c:pt>
                <c:pt idx="7">
                  <c:v>28.64875</c:v>
                </c:pt>
                <c:pt idx="8">
                  <c:v>28.65475</c:v>
                </c:pt>
                <c:pt idx="9">
                  <c:v>28.538249999999998</c:v>
                </c:pt>
                <c:pt idx="10">
                  <c:v>28.329750000000001</c:v>
                </c:pt>
                <c:pt idx="11">
                  <c:v>27.998333333333335</c:v>
                </c:pt>
              </c:numCache>
            </c:numRef>
          </c:val>
          <c:smooth val="0"/>
          <c:extLst>
            <c:ext xmlns:c16="http://schemas.microsoft.com/office/drawing/2014/chart" uri="{C3380CC4-5D6E-409C-BE32-E72D297353CC}">
              <c16:uniqueId val="{00000001-DEEC-46E5-95BA-2FA39E3469C2}"/>
            </c:ext>
          </c:extLst>
        </c:ser>
        <c:dLbls>
          <c:showLegendKey val="0"/>
          <c:showVal val="0"/>
          <c:showCatName val="0"/>
          <c:showSerName val="0"/>
          <c:showPercent val="0"/>
          <c:showBubbleSize val="0"/>
        </c:dLbls>
        <c:marker val="1"/>
        <c:smooth val="0"/>
        <c:axId val="640302224"/>
        <c:axId val="640302616"/>
      </c:lineChart>
      <c:catAx>
        <c:axId val="64030222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40302616"/>
        <c:crosses val="autoZero"/>
        <c:auto val="1"/>
        <c:lblAlgn val="ctr"/>
        <c:lblOffset val="100"/>
        <c:noMultiLvlLbl val="0"/>
      </c:catAx>
      <c:valAx>
        <c:axId val="640302616"/>
        <c:scaling>
          <c:orientation val="minMax"/>
          <c:min val="18"/>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40302224"/>
        <c:crosses val="autoZero"/>
        <c:crossBetween val="between"/>
        <c:majorUnit val="2"/>
      </c:valAx>
      <c:spPr>
        <a:noFill/>
        <a:ln w="25400">
          <a:noFill/>
        </a:ln>
      </c:spPr>
    </c:plotArea>
    <c:legend>
      <c:legendPos val="r"/>
      <c:layout>
        <c:manualLayout>
          <c:xMode val="edge"/>
          <c:yMode val="edge"/>
          <c:x val="0.81516046289668342"/>
          <c:y val="0.276576027089878"/>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Isleta</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2022</c:v>
          </c:tx>
          <c:spPr>
            <a:ln>
              <a:solidFill>
                <a:srgbClr val="2D11FB"/>
              </a:solidFill>
            </a:ln>
          </c:spPr>
          <c:marker>
            <c:symbol val="square"/>
            <c:size val="8"/>
            <c:spPr>
              <a:solidFill>
                <a:srgbClr val="2D11FB"/>
              </a:solidFill>
              <a:ln>
                <a:solidFill>
                  <a:srgbClr val="2D11FB"/>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'Bay of PTY'!$B$77:$M$77</c:f>
              <c:numCache>
                <c:formatCode>0.0</c:formatCode>
                <c:ptCount val="12"/>
                <c:pt idx="0">
                  <c:v>26.734000000000002</c:v>
                </c:pt>
                <c:pt idx="1">
                  <c:v>26.248000000000001</c:v>
                </c:pt>
                <c:pt idx="2">
                  <c:v>24.169</c:v>
                </c:pt>
                <c:pt idx="3">
                  <c:v>27.456</c:v>
                </c:pt>
                <c:pt idx="4">
                  <c:v>28.794</c:v>
                </c:pt>
              </c:numCache>
            </c:numRef>
          </c:val>
          <c:smooth val="0"/>
          <c:extLst>
            <c:ext xmlns:c16="http://schemas.microsoft.com/office/drawing/2014/chart" uri="{C3380CC4-5D6E-409C-BE32-E72D297353CC}">
              <c16:uniqueId val="{00000000-7095-4331-8959-7EB7B7EEE3BE}"/>
            </c:ext>
          </c:extLst>
        </c:ser>
        <c:ser>
          <c:idx val="1"/>
          <c:order val="1"/>
          <c:tx>
            <c:v>2018-2021</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'Bay of PTY'!$B$84:$M$84</c:f>
                <c:numCache>
                  <c:formatCode>General</c:formatCode>
                  <c:ptCount val="12"/>
                  <c:pt idx="0">
                    <c:v>2.070804755000657</c:v>
                  </c:pt>
                  <c:pt idx="1">
                    <c:v>2.1367476063712667</c:v>
                  </c:pt>
                  <c:pt idx="2">
                    <c:v>1.8910928938931941</c:v>
                  </c:pt>
                  <c:pt idx="3">
                    <c:v>1.1621537477172854</c:v>
                  </c:pt>
                  <c:pt idx="4">
                    <c:v>0.15413078861797885</c:v>
                  </c:pt>
                  <c:pt idx="5">
                    <c:v>0.25270865965903633</c:v>
                  </c:pt>
                  <c:pt idx="6">
                    <c:v>0.19095614679815825</c:v>
                  </c:pt>
                  <c:pt idx="7">
                    <c:v>0.18074175868717557</c:v>
                  </c:pt>
                  <c:pt idx="8">
                    <c:v>0.13715532557408647</c:v>
                  </c:pt>
                  <c:pt idx="9">
                    <c:v>0.30507854179975807</c:v>
                  </c:pt>
                  <c:pt idx="10">
                    <c:v>0.20073282408880488</c:v>
                  </c:pt>
                  <c:pt idx="11">
                    <c:v>0.22973680593235324</c:v>
                  </c:pt>
                </c:numCache>
              </c:numRef>
            </c:plus>
            <c:minus>
              <c:numRef>
                <c:f>'Bay of PTY'!$B$84:$M$84</c:f>
                <c:numCache>
                  <c:formatCode>General</c:formatCode>
                  <c:ptCount val="12"/>
                  <c:pt idx="0">
                    <c:v>2.070804755000657</c:v>
                  </c:pt>
                  <c:pt idx="1">
                    <c:v>2.1367476063712667</c:v>
                  </c:pt>
                  <c:pt idx="2">
                    <c:v>1.8910928938931941</c:v>
                  </c:pt>
                  <c:pt idx="3">
                    <c:v>1.1621537477172854</c:v>
                  </c:pt>
                  <c:pt idx="4">
                    <c:v>0.15413078861797885</c:v>
                  </c:pt>
                  <c:pt idx="5">
                    <c:v>0.25270865965903633</c:v>
                  </c:pt>
                  <c:pt idx="6">
                    <c:v>0.19095614679815825</c:v>
                  </c:pt>
                  <c:pt idx="7">
                    <c:v>0.18074175868717557</c:v>
                  </c:pt>
                  <c:pt idx="8">
                    <c:v>0.13715532557408647</c:v>
                  </c:pt>
                  <c:pt idx="9">
                    <c:v>0.30507854179975807</c:v>
                  </c:pt>
                  <c:pt idx="10">
                    <c:v>0.20073282408880488</c:v>
                  </c:pt>
                  <c:pt idx="11">
                    <c:v>0.22973680593235324</c:v>
                  </c:pt>
                </c:numCache>
              </c:numRef>
            </c:minus>
          </c:errBars>
          <c:val>
            <c:numRef>
              <c:f>'Bay of PTY'!$B$83:$M$83</c:f>
              <c:numCache>
                <c:formatCode>0.0</c:formatCode>
                <c:ptCount val="12"/>
                <c:pt idx="0">
                  <c:v>25.672333333333331</c:v>
                </c:pt>
                <c:pt idx="1">
                  <c:v>24.298333333333332</c:v>
                </c:pt>
                <c:pt idx="2">
                  <c:v>21.987333333333336</c:v>
                </c:pt>
                <c:pt idx="3">
                  <c:v>26.22666666666667</c:v>
                </c:pt>
                <c:pt idx="4">
                  <c:v>28.622399999999999</c:v>
                </c:pt>
                <c:pt idx="5">
                  <c:v>28.839499999999997</c:v>
                </c:pt>
                <c:pt idx="6">
                  <c:v>28.63625</c:v>
                </c:pt>
                <c:pt idx="7">
                  <c:v>28.542749999999998</c:v>
                </c:pt>
                <c:pt idx="8">
                  <c:v>28.536249999999999</c:v>
                </c:pt>
                <c:pt idx="9">
                  <c:v>28.443250000000003</c:v>
                </c:pt>
                <c:pt idx="10">
                  <c:v>28.279500000000002</c:v>
                </c:pt>
                <c:pt idx="11">
                  <c:v>28.016000000000002</c:v>
                </c:pt>
              </c:numCache>
            </c:numRef>
          </c:val>
          <c:smooth val="0"/>
          <c:extLst>
            <c:ext xmlns:c16="http://schemas.microsoft.com/office/drawing/2014/chart" uri="{C3380CC4-5D6E-409C-BE32-E72D297353CC}">
              <c16:uniqueId val="{00000003-7095-4331-8959-7EB7B7EEE3BE}"/>
            </c:ext>
          </c:extLst>
        </c:ser>
        <c:dLbls>
          <c:showLegendKey val="0"/>
          <c:showVal val="0"/>
          <c:showCatName val="0"/>
          <c:showSerName val="0"/>
          <c:showPercent val="0"/>
          <c:showBubbleSize val="0"/>
        </c:dLbls>
        <c:marker val="1"/>
        <c:smooth val="0"/>
        <c:axId val="640302224"/>
        <c:axId val="640302616"/>
      </c:lineChart>
      <c:catAx>
        <c:axId val="64030222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40302616"/>
        <c:crosses val="autoZero"/>
        <c:auto val="1"/>
        <c:lblAlgn val="ctr"/>
        <c:lblOffset val="100"/>
        <c:noMultiLvlLbl val="0"/>
      </c:catAx>
      <c:valAx>
        <c:axId val="640302616"/>
        <c:scaling>
          <c:orientation val="minMax"/>
          <c:min val="18"/>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40302224"/>
        <c:crosses val="autoZero"/>
        <c:crossBetween val="between"/>
        <c:majorUnit val="2"/>
      </c:valAx>
      <c:spPr>
        <a:noFill/>
        <a:ln w="25400">
          <a:noFill/>
        </a:ln>
      </c:spPr>
    </c:plotArea>
    <c:legend>
      <c:legendPos val="r"/>
      <c:layout>
        <c:manualLayout>
          <c:xMode val="edge"/>
          <c:yMode val="edge"/>
          <c:x val="0.81516046289668342"/>
          <c:y val="0.276576027089878"/>
          <c:w val="0.14767105106179909"/>
          <c:h val="9.9977561095018555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Contadora</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2022</c:v>
          </c:tx>
          <c:spPr>
            <a:ln>
              <a:solidFill>
                <a:srgbClr val="2D11FB"/>
              </a:solidFill>
            </a:ln>
          </c:spPr>
          <c:marker>
            <c:symbol val="square"/>
            <c:size val="8"/>
            <c:spPr>
              <a:solidFill>
                <a:srgbClr val="2D11FB"/>
              </a:solidFill>
              <a:ln>
                <a:solidFill>
                  <a:srgbClr val="2D11FB"/>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'Bay of PTY'!$B$54:$M$54</c:f>
              <c:numCache>
                <c:formatCode>0.0</c:formatCode>
                <c:ptCount val="12"/>
                <c:pt idx="0">
                  <c:v>27.081</c:v>
                </c:pt>
                <c:pt idx="1">
                  <c:v>26.742000000000001</c:v>
                </c:pt>
                <c:pt idx="2">
                  <c:v>25.125</c:v>
                </c:pt>
                <c:pt idx="3">
                  <c:v>27.843</c:v>
                </c:pt>
                <c:pt idx="4">
                  <c:v>28.847999999999999</c:v>
                </c:pt>
              </c:numCache>
            </c:numRef>
          </c:val>
          <c:smooth val="0"/>
          <c:extLst>
            <c:ext xmlns:c16="http://schemas.microsoft.com/office/drawing/2014/chart" uri="{C3380CC4-5D6E-409C-BE32-E72D297353CC}">
              <c16:uniqueId val="{00000000-3E0E-45E9-BFBB-6A277E7F690E}"/>
            </c:ext>
          </c:extLst>
        </c:ser>
        <c:ser>
          <c:idx val="1"/>
          <c:order val="1"/>
          <c:tx>
            <c:v>2018-2021</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'Bay of PTY'!$B$61:$M$61</c:f>
                <c:numCache>
                  <c:formatCode>General</c:formatCode>
                  <c:ptCount val="12"/>
                  <c:pt idx="0">
                    <c:v>1.9410081143570737</c:v>
                  </c:pt>
                  <c:pt idx="1">
                    <c:v>2.5116432867746163</c:v>
                  </c:pt>
                  <c:pt idx="2">
                    <c:v>2.1050568875923523</c:v>
                  </c:pt>
                  <c:pt idx="3">
                    <c:v>1.0782045260524562</c:v>
                  </c:pt>
                  <c:pt idx="4">
                    <c:v>0.10742904635153377</c:v>
                  </c:pt>
                  <c:pt idx="5">
                    <c:v>0.15768481220459937</c:v>
                  </c:pt>
                  <c:pt idx="6">
                    <c:v>0.23739050107365187</c:v>
                  </c:pt>
                  <c:pt idx="7">
                    <c:v>9.4408244696459837E-2</c:v>
                  </c:pt>
                  <c:pt idx="8">
                    <c:v>6.5209917446148333E-2</c:v>
                  </c:pt>
                  <c:pt idx="9">
                    <c:v>0.39119091673163009</c:v>
                  </c:pt>
                  <c:pt idx="10">
                    <c:v>5.6568542494925107E-2</c:v>
                  </c:pt>
                  <c:pt idx="11">
                    <c:v>0.15414927829866734</c:v>
                  </c:pt>
                </c:numCache>
              </c:numRef>
            </c:plus>
            <c:minus>
              <c:numRef>
                <c:f>'Bay of PTY'!$B$61:$M$61</c:f>
                <c:numCache>
                  <c:formatCode>General</c:formatCode>
                  <c:ptCount val="12"/>
                  <c:pt idx="0">
                    <c:v>1.9410081143570737</c:v>
                  </c:pt>
                  <c:pt idx="1">
                    <c:v>2.5116432867746163</c:v>
                  </c:pt>
                  <c:pt idx="2">
                    <c:v>2.1050568875923523</c:v>
                  </c:pt>
                  <c:pt idx="3">
                    <c:v>1.0782045260524562</c:v>
                  </c:pt>
                  <c:pt idx="4">
                    <c:v>0.10742904635153377</c:v>
                  </c:pt>
                  <c:pt idx="5">
                    <c:v>0.15768481220459937</c:v>
                  </c:pt>
                  <c:pt idx="6">
                    <c:v>0.23739050107365187</c:v>
                  </c:pt>
                  <c:pt idx="7">
                    <c:v>9.4408244696459837E-2</c:v>
                  </c:pt>
                  <c:pt idx="8">
                    <c:v>6.5209917446148333E-2</c:v>
                  </c:pt>
                  <c:pt idx="9">
                    <c:v>0.39119091673163009</c:v>
                  </c:pt>
                  <c:pt idx="10">
                    <c:v>5.6568542494925107E-2</c:v>
                  </c:pt>
                  <c:pt idx="11">
                    <c:v>0.15414927829866734</c:v>
                  </c:pt>
                </c:numCache>
              </c:numRef>
            </c:minus>
          </c:errBars>
          <c:val>
            <c:numRef>
              <c:f>'Bay of PTY'!$B$60:$M$60</c:f>
              <c:numCache>
                <c:formatCode>0.0</c:formatCode>
                <c:ptCount val="12"/>
                <c:pt idx="0">
                  <c:v>25.708500000000001</c:v>
                </c:pt>
                <c:pt idx="1">
                  <c:v>24.966000000000001</c:v>
                </c:pt>
                <c:pt idx="2">
                  <c:v>23.636499999999998</c:v>
                </c:pt>
                <c:pt idx="3">
                  <c:v>27.218</c:v>
                </c:pt>
                <c:pt idx="4">
                  <c:v>28.788999999999998</c:v>
                </c:pt>
                <c:pt idx="5">
                  <c:v>29.138500000000001</c:v>
                </c:pt>
                <c:pt idx="6">
                  <c:v>28.893749999999997</c:v>
                </c:pt>
                <c:pt idx="7">
                  <c:v>28.86825</c:v>
                </c:pt>
                <c:pt idx="8">
                  <c:v>28.906666666666666</c:v>
                </c:pt>
                <c:pt idx="9">
                  <c:v>28.673666666666666</c:v>
                </c:pt>
                <c:pt idx="10">
                  <c:v>28.621000000000002</c:v>
                </c:pt>
                <c:pt idx="11">
                  <c:v>28.179000000000002</c:v>
                </c:pt>
              </c:numCache>
            </c:numRef>
          </c:val>
          <c:smooth val="0"/>
          <c:extLst>
            <c:ext xmlns:c16="http://schemas.microsoft.com/office/drawing/2014/chart" uri="{C3380CC4-5D6E-409C-BE32-E72D297353CC}">
              <c16:uniqueId val="{00000001-3E0E-45E9-BFBB-6A277E7F690E}"/>
            </c:ext>
          </c:extLst>
        </c:ser>
        <c:dLbls>
          <c:showLegendKey val="0"/>
          <c:showVal val="0"/>
          <c:showCatName val="0"/>
          <c:showSerName val="0"/>
          <c:showPercent val="0"/>
          <c:showBubbleSize val="0"/>
        </c:dLbls>
        <c:marker val="1"/>
        <c:smooth val="0"/>
        <c:axId val="640302224"/>
        <c:axId val="640302616"/>
      </c:lineChart>
      <c:catAx>
        <c:axId val="64030222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40302616"/>
        <c:crosses val="autoZero"/>
        <c:auto val="1"/>
        <c:lblAlgn val="ctr"/>
        <c:lblOffset val="100"/>
        <c:noMultiLvlLbl val="0"/>
      </c:catAx>
      <c:valAx>
        <c:axId val="640302616"/>
        <c:scaling>
          <c:orientation val="minMax"/>
          <c:min val="18"/>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40302224"/>
        <c:crosses val="autoZero"/>
        <c:crossBetween val="between"/>
        <c:majorUnit val="2"/>
      </c:valAx>
      <c:spPr>
        <a:noFill/>
        <a:ln w="25400">
          <a:noFill/>
        </a:ln>
      </c:spPr>
    </c:plotArea>
    <c:legend>
      <c:legendPos val="r"/>
      <c:layout>
        <c:manualLayout>
          <c:xMode val="edge"/>
          <c:yMode val="edge"/>
          <c:x val="0.81516046289668342"/>
          <c:y val="0.276576027089878"/>
          <c:w val="0.14767105106179909"/>
          <c:h val="9.9977561095018555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Saboga</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2022</c:v>
          </c:tx>
          <c:spPr>
            <a:ln>
              <a:solidFill>
                <a:srgbClr val="2D11FB"/>
              </a:solidFill>
            </a:ln>
          </c:spPr>
          <c:marker>
            <c:symbol val="square"/>
            <c:size val="8"/>
            <c:spPr>
              <a:solidFill>
                <a:srgbClr val="2D11FB"/>
              </a:solidFill>
              <a:ln>
                <a:solidFill>
                  <a:srgbClr val="2D11FB"/>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'Bay of PTY'!$B$256:$M$256</c:f>
              <c:numCache>
                <c:formatCode>0.0</c:formatCode>
                <c:ptCount val="12"/>
                <c:pt idx="5">
                  <c:v>28.212</c:v>
                </c:pt>
                <c:pt idx="6">
                  <c:v>28.434999999999999</c:v>
                </c:pt>
                <c:pt idx="7">
                  <c:v>28.234000000000002</c:v>
                </c:pt>
                <c:pt idx="8">
                  <c:v>28.529</c:v>
                </c:pt>
                <c:pt idx="9">
                  <c:v>28.097999999999999</c:v>
                </c:pt>
                <c:pt idx="10">
                  <c:v>27.684000000000001</c:v>
                </c:pt>
              </c:numCache>
            </c:numRef>
          </c:val>
          <c:smooth val="0"/>
          <c:extLst>
            <c:ext xmlns:c16="http://schemas.microsoft.com/office/drawing/2014/chart" uri="{C3380CC4-5D6E-409C-BE32-E72D297353CC}">
              <c16:uniqueId val="{00000000-F350-4AAB-B690-E5D3ABB5F962}"/>
            </c:ext>
          </c:extLst>
        </c:ser>
        <c:ser>
          <c:idx val="1"/>
          <c:order val="1"/>
          <c:tx>
            <c:v>2017-2020</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'Bay of PTY'!$B$240:$M$240</c:f>
                <c:numCache>
                  <c:formatCode>General</c:formatCode>
                  <c:ptCount val="12"/>
                  <c:pt idx="0">
                    <c:v>0.60624723857986695</c:v>
                  </c:pt>
                  <c:pt idx="1">
                    <c:v>1.2002827047944045</c:v>
                  </c:pt>
                  <c:pt idx="2">
                    <c:v>2.2592729551150494</c:v>
                  </c:pt>
                  <c:pt idx="3">
                    <c:v>1.0943026154979776</c:v>
                  </c:pt>
                  <c:pt idx="4">
                    <c:v>0.54646755229774302</c:v>
                  </c:pt>
                  <c:pt idx="5">
                    <c:v>0.29519666567996966</c:v>
                  </c:pt>
                  <c:pt idx="6">
                    <c:v>0.33883993271159757</c:v>
                  </c:pt>
                  <c:pt idx="7">
                    <c:v>0.28266588050205166</c:v>
                  </c:pt>
                  <c:pt idx="8">
                    <c:v>0.24871096247882368</c:v>
                  </c:pt>
                  <c:pt idx="9">
                    <c:v>0.37008686239082533</c:v>
                  </c:pt>
                  <c:pt idx="10">
                    <c:v>0.47729707730091908</c:v>
                  </c:pt>
                  <c:pt idx="11">
                    <c:v>0.4727049819919395</c:v>
                  </c:pt>
                </c:numCache>
              </c:numRef>
            </c:plus>
            <c:minus>
              <c:numRef>
                <c:f>'Bay of PTY'!$B$240:$M$240</c:f>
                <c:numCache>
                  <c:formatCode>General</c:formatCode>
                  <c:ptCount val="12"/>
                  <c:pt idx="0">
                    <c:v>0.60624723857986695</c:v>
                  </c:pt>
                  <c:pt idx="1">
                    <c:v>1.2002827047944045</c:v>
                  </c:pt>
                  <c:pt idx="2">
                    <c:v>2.2592729551150494</c:v>
                  </c:pt>
                  <c:pt idx="3">
                    <c:v>1.0943026154979776</c:v>
                  </c:pt>
                  <c:pt idx="4">
                    <c:v>0.54646755229774302</c:v>
                  </c:pt>
                  <c:pt idx="5">
                    <c:v>0.29519666567996966</c:v>
                  </c:pt>
                  <c:pt idx="6">
                    <c:v>0.33883993271159757</c:v>
                  </c:pt>
                  <c:pt idx="7">
                    <c:v>0.28266588050205166</c:v>
                  </c:pt>
                  <c:pt idx="8">
                    <c:v>0.24871096247882368</c:v>
                  </c:pt>
                  <c:pt idx="9">
                    <c:v>0.37008686239082533</c:v>
                  </c:pt>
                  <c:pt idx="10">
                    <c:v>0.47729707730091908</c:v>
                  </c:pt>
                  <c:pt idx="11">
                    <c:v>0.4727049819919395</c:v>
                  </c:pt>
                </c:numCache>
              </c:numRef>
            </c:minus>
          </c:errBars>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'Bay of PTY'!$B$260:$M$260</c:f>
              <c:numCache>
                <c:formatCode>0.0</c:formatCode>
                <c:ptCount val="12"/>
                <c:pt idx="0">
                  <c:v>25.051000000000002</c:v>
                </c:pt>
                <c:pt idx="1">
                  <c:v>24.676333333333332</c:v>
                </c:pt>
                <c:pt idx="2">
                  <c:v>22.013333333333332</c:v>
                </c:pt>
                <c:pt idx="3">
                  <c:v>25.083666666666669</c:v>
                </c:pt>
                <c:pt idx="4">
                  <c:v>27.63</c:v>
                </c:pt>
                <c:pt idx="5">
                  <c:v>28.606999999999999</c:v>
                </c:pt>
                <c:pt idx="6">
                  <c:v>28.416333333333331</c:v>
                </c:pt>
                <c:pt idx="7">
                  <c:v>28.293666666666667</c:v>
                </c:pt>
                <c:pt idx="8">
                  <c:v>28.406666666666666</c:v>
                </c:pt>
                <c:pt idx="9">
                  <c:v>28.145333333333337</c:v>
                </c:pt>
                <c:pt idx="10">
                  <c:v>28.13025</c:v>
                </c:pt>
                <c:pt idx="11">
                  <c:v>27.965499999999999</c:v>
                </c:pt>
              </c:numCache>
            </c:numRef>
          </c:val>
          <c:smooth val="0"/>
          <c:extLst>
            <c:ext xmlns:c16="http://schemas.microsoft.com/office/drawing/2014/chart" uri="{C3380CC4-5D6E-409C-BE32-E72D297353CC}">
              <c16:uniqueId val="{00000001-F350-4AAB-B690-E5D3ABB5F962}"/>
            </c:ext>
          </c:extLst>
        </c:ser>
        <c:dLbls>
          <c:showLegendKey val="0"/>
          <c:showVal val="0"/>
          <c:showCatName val="0"/>
          <c:showSerName val="0"/>
          <c:showPercent val="0"/>
          <c:showBubbleSize val="0"/>
        </c:dLbls>
        <c:marker val="1"/>
        <c:smooth val="0"/>
        <c:axId val="640303400"/>
        <c:axId val="653474584"/>
      </c:lineChart>
      <c:catAx>
        <c:axId val="64030340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53474584"/>
        <c:crosses val="autoZero"/>
        <c:auto val="1"/>
        <c:lblAlgn val="ctr"/>
        <c:lblOffset val="100"/>
        <c:noMultiLvlLbl val="0"/>
      </c:catAx>
      <c:valAx>
        <c:axId val="653474584"/>
        <c:scaling>
          <c:orientation val="minMax"/>
          <c:min val="20"/>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40303400"/>
        <c:crosses val="autoZero"/>
        <c:crossBetween val="between"/>
        <c:majorUnit val="2"/>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Galeta Upstream, 0.5m</a:t>
            </a:r>
          </a:p>
        </c:rich>
      </c:tx>
      <c:layout>
        <c:manualLayout>
          <c:xMode val="edge"/>
          <c:yMode val="edge"/>
          <c:x val="0.44357064175268246"/>
          <c:y val="6.2745098039215685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0"/>
          <c:order val="0"/>
          <c:tx>
            <c:v>Galeta Upstream</c:v>
          </c:tx>
          <c:spPr>
            <a:ln w="28575" cap="rnd">
              <a:solidFill>
                <a:srgbClr val="2D11FB"/>
              </a:solidFill>
              <a:round/>
            </a:ln>
            <a:effectLst/>
          </c:spPr>
          <c:marker>
            <c:symbol val="none"/>
          </c:marker>
          <c:trendline>
            <c:spPr>
              <a:ln w="19050" cap="rnd">
                <a:solidFill>
                  <a:srgbClr val="FF0000"/>
                </a:solidFill>
                <a:prstDash val="sysDot"/>
              </a:ln>
              <a:effectLst/>
            </c:spPr>
            <c:trendlineType val="linear"/>
            <c:dispRSqr val="0"/>
            <c:dispEq val="1"/>
            <c:trendlineLbl>
              <c:layout>
                <c:manualLayout>
                  <c:x val="-0.79019528055726529"/>
                  <c:y val="-0.28838412845453143"/>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Vert_Atl!$C$5:$C$999</c:f>
              <c:numCache>
                <c:formatCode>0.0</c:formatCode>
                <c:ptCount val="995"/>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pt idx="492">
                  <c:v>2016</c:v>
                </c:pt>
                <c:pt idx="493">
                  <c:v>2016.0833333333333</c:v>
                </c:pt>
                <c:pt idx="494">
                  <c:v>2016.1666666666667</c:v>
                </c:pt>
                <c:pt idx="495">
                  <c:v>2016.25</c:v>
                </c:pt>
                <c:pt idx="496">
                  <c:v>2016.3333333333333</c:v>
                </c:pt>
                <c:pt idx="497">
                  <c:v>2016.4166666666667</c:v>
                </c:pt>
                <c:pt idx="498">
                  <c:v>2016.5</c:v>
                </c:pt>
                <c:pt idx="499">
                  <c:v>2016.5833333333333</c:v>
                </c:pt>
                <c:pt idx="500">
                  <c:v>2016.6666666666667</c:v>
                </c:pt>
                <c:pt idx="501">
                  <c:v>2016.75</c:v>
                </c:pt>
                <c:pt idx="502">
                  <c:v>2016.8333333333333</c:v>
                </c:pt>
                <c:pt idx="503">
                  <c:v>2016.9166666666667</c:v>
                </c:pt>
                <c:pt idx="504">
                  <c:v>2017</c:v>
                </c:pt>
                <c:pt idx="505">
                  <c:v>2017.0833333333333</c:v>
                </c:pt>
                <c:pt idx="506">
                  <c:v>2017.1666666666667</c:v>
                </c:pt>
                <c:pt idx="507">
                  <c:v>2017.25</c:v>
                </c:pt>
                <c:pt idx="508">
                  <c:v>2017.3333333333333</c:v>
                </c:pt>
                <c:pt idx="509">
                  <c:v>2017.4166666666667</c:v>
                </c:pt>
                <c:pt idx="510">
                  <c:v>2017.5</c:v>
                </c:pt>
                <c:pt idx="511">
                  <c:v>2017.5833333333333</c:v>
                </c:pt>
                <c:pt idx="512">
                  <c:v>2017.6666666666667</c:v>
                </c:pt>
                <c:pt idx="513">
                  <c:v>2017.75</c:v>
                </c:pt>
                <c:pt idx="514">
                  <c:v>2017.8333333333333</c:v>
                </c:pt>
                <c:pt idx="515">
                  <c:v>2017.9166666666667</c:v>
                </c:pt>
                <c:pt idx="516">
                  <c:v>2018</c:v>
                </c:pt>
                <c:pt idx="517">
                  <c:v>2018.0833333333333</c:v>
                </c:pt>
                <c:pt idx="518">
                  <c:v>2018.1666666666667</c:v>
                </c:pt>
                <c:pt idx="519">
                  <c:v>2018.25</c:v>
                </c:pt>
                <c:pt idx="520">
                  <c:v>2018.3333333333333</c:v>
                </c:pt>
                <c:pt idx="521">
                  <c:v>2018.4166666666667</c:v>
                </c:pt>
                <c:pt idx="522">
                  <c:v>2018.5</c:v>
                </c:pt>
                <c:pt idx="523">
                  <c:v>2018.5833333333333</c:v>
                </c:pt>
                <c:pt idx="524">
                  <c:v>2018.6666666666667</c:v>
                </c:pt>
                <c:pt idx="525">
                  <c:v>2018.75</c:v>
                </c:pt>
                <c:pt idx="526">
                  <c:v>2018.8333333333333</c:v>
                </c:pt>
                <c:pt idx="527">
                  <c:v>2018.9166666666667</c:v>
                </c:pt>
                <c:pt idx="528">
                  <c:v>2019</c:v>
                </c:pt>
                <c:pt idx="529">
                  <c:v>2019.0833333333333</c:v>
                </c:pt>
                <c:pt idx="530">
                  <c:v>2019.1666666666667</c:v>
                </c:pt>
                <c:pt idx="531">
                  <c:v>2019.25</c:v>
                </c:pt>
                <c:pt idx="532">
                  <c:v>2019.3333333333333</c:v>
                </c:pt>
                <c:pt idx="533">
                  <c:v>2019.4166666666667</c:v>
                </c:pt>
                <c:pt idx="534">
                  <c:v>2019.5</c:v>
                </c:pt>
                <c:pt idx="535">
                  <c:v>2019.5833333333333</c:v>
                </c:pt>
                <c:pt idx="536">
                  <c:v>2019.6666666666667</c:v>
                </c:pt>
                <c:pt idx="537">
                  <c:v>2019.75</c:v>
                </c:pt>
                <c:pt idx="538">
                  <c:v>2019.8333333333333</c:v>
                </c:pt>
                <c:pt idx="539">
                  <c:v>2019.9166666666667</c:v>
                </c:pt>
                <c:pt idx="540">
                  <c:v>2020</c:v>
                </c:pt>
                <c:pt idx="541">
                  <c:v>2020.0833333333333</c:v>
                </c:pt>
                <c:pt idx="542">
                  <c:v>2020.1666666666667</c:v>
                </c:pt>
                <c:pt idx="543">
                  <c:v>2020.25</c:v>
                </c:pt>
                <c:pt idx="544">
                  <c:v>2020.3333333333333</c:v>
                </c:pt>
                <c:pt idx="545">
                  <c:v>2020.4166666666667</c:v>
                </c:pt>
                <c:pt idx="546">
                  <c:v>2020.5</c:v>
                </c:pt>
                <c:pt idx="547">
                  <c:v>2020.5833333333333</c:v>
                </c:pt>
                <c:pt idx="548">
                  <c:v>2020.6666666666667</c:v>
                </c:pt>
                <c:pt idx="549">
                  <c:v>2020.75</c:v>
                </c:pt>
                <c:pt idx="550">
                  <c:v>2020.8333333333333</c:v>
                </c:pt>
                <c:pt idx="551">
                  <c:v>2020.9166666666667</c:v>
                </c:pt>
                <c:pt idx="552">
                  <c:v>2021</c:v>
                </c:pt>
                <c:pt idx="553">
                  <c:v>2021.0833333333333</c:v>
                </c:pt>
                <c:pt idx="554">
                  <c:v>2021.1666666666667</c:v>
                </c:pt>
                <c:pt idx="555">
                  <c:v>2021.25</c:v>
                </c:pt>
                <c:pt idx="556">
                  <c:v>2021.3333333333333</c:v>
                </c:pt>
                <c:pt idx="557">
                  <c:v>2021.4166666666667</c:v>
                </c:pt>
                <c:pt idx="558">
                  <c:v>2021.5</c:v>
                </c:pt>
                <c:pt idx="559">
                  <c:v>2021.5833333333333</c:v>
                </c:pt>
                <c:pt idx="560">
                  <c:v>2021.6666666666667</c:v>
                </c:pt>
                <c:pt idx="561">
                  <c:v>2021.75</c:v>
                </c:pt>
                <c:pt idx="562">
                  <c:v>2021.8333333333333</c:v>
                </c:pt>
                <c:pt idx="563">
                  <c:v>2021.9166666666667</c:v>
                </c:pt>
                <c:pt idx="564">
                  <c:v>2022</c:v>
                </c:pt>
                <c:pt idx="565">
                  <c:v>2022.0833333333333</c:v>
                </c:pt>
                <c:pt idx="566">
                  <c:v>2022.1666666666667</c:v>
                </c:pt>
                <c:pt idx="567">
                  <c:v>2022.25</c:v>
                </c:pt>
                <c:pt idx="568">
                  <c:v>2022.3333333333333</c:v>
                </c:pt>
                <c:pt idx="569">
                  <c:v>2022.4166666666667</c:v>
                </c:pt>
                <c:pt idx="570">
                  <c:v>2022.5</c:v>
                </c:pt>
                <c:pt idx="571">
                  <c:v>2022.5833333333333</c:v>
                </c:pt>
                <c:pt idx="572">
                  <c:v>2022.6666666666667</c:v>
                </c:pt>
                <c:pt idx="573">
                  <c:v>2022.75</c:v>
                </c:pt>
                <c:pt idx="574">
                  <c:v>2022.8333333333333</c:v>
                </c:pt>
                <c:pt idx="575">
                  <c:v>2022.9166666666667</c:v>
                </c:pt>
              </c:numCache>
            </c:numRef>
          </c:xVal>
          <c:yVal>
            <c:numRef>
              <c:f>Vert_Atl!$D$5:$D$999</c:f>
              <c:numCache>
                <c:formatCode>0.0</c:formatCode>
                <c:ptCount val="995"/>
                <c:pt idx="0">
                  <c:v>26.78</c:v>
                </c:pt>
                <c:pt idx="1">
                  <c:v>26.73</c:v>
                </c:pt>
                <c:pt idx="2">
                  <c:v>27.48</c:v>
                </c:pt>
                <c:pt idx="3">
                  <c:v>27.81</c:v>
                </c:pt>
                <c:pt idx="4">
                  <c:v>28.59</c:v>
                </c:pt>
                <c:pt idx="5">
                  <c:v>28.56</c:v>
                </c:pt>
                <c:pt idx="6">
                  <c:v>28.22</c:v>
                </c:pt>
                <c:pt idx="7">
                  <c:v>27.72</c:v>
                </c:pt>
                <c:pt idx="8">
                  <c:v>28.37</c:v>
                </c:pt>
                <c:pt idx="9">
                  <c:v>28.06</c:v>
                </c:pt>
                <c:pt idx="10">
                  <c:v>27.75</c:v>
                </c:pt>
                <c:pt idx="11">
                  <c:v>26.23</c:v>
                </c:pt>
                <c:pt idx="12">
                  <c:v>26.14</c:v>
                </c:pt>
                <c:pt idx="13">
                  <c:v>26.27</c:v>
                </c:pt>
                <c:pt idx="14">
                  <c:v>26.91</c:v>
                </c:pt>
                <c:pt idx="15">
                  <c:v>27.86</c:v>
                </c:pt>
                <c:pt idx="16">
                  <c:v>28.26</c:v>
                </c:pt>
                <c:pt idx="17">
                  <c:v>28.51</c:v>
                </c:pt>
                <c:pt idx="18">
                  <c:v>28.33</c:v>
                </c:pt>
                <c:pt idx="19">
                  <c:v>27.98</c:v>
                </c:pt>
                <c:pt idx="20">
                  <c:v>27.86</c:v>
                </c:pt>
                <c:pt idx="21">
                  <c:v>28.59</c:v>
                </c:pt>
                <c:pt idx="22">
                  <c:v>28.17</c:v>
                </c:pt>
                <c:pt idx="23">
                  <c:v>27.72</c:v>
                </c:pt>
                <c:pt idx="24">
                  <c:v>26.85</c:v>
                </c:pt>
                <c:pt idx="25">
                  <c:v>26.88</c:v>
                </c:pt>
                <c:pt idx="26">
                  <c:v>27.03</c:v>
                </c:pt>
                <c:pt idx="27">
                  <c:v>27.61</c:v>
                </c:pt>
                <c:pt idx="28">
                  <c:v>29.24</c:v>
                </c:pt>
                <c:pt idx="29">
                  <c:v>28.63</c:v>
                </c:pt>
                <c:pt idx="30">
                  <c:v>27.71</c:v>
                </c:pt>
                <c:pt idx="31">
                  <c:v>27.9</c:v>
                </c:pt>
                <c:pt idx="32">
                  <c:v>28.09</c:v>
                </c:pt>
                <c:pt idx="33">
                  <c:v>28.09</c:v>
                </c:pt>
                <c:pt idx="34">
                  <c:v>27.64</c:v>
                </c:pt>
                <c:pt idx="35">
                  <c:v>28.09</c:v>
                </c:pt>
                <c:pt idx="36">
                  <c:v>26.95</c:v>
                </c:pt>
                <c:pt idx="37">
                  <c:v>26.92</c:v>
                </c:pt>
                <c:pt idx="38">
                  <c:v>27.73</c:v>
                </c:pt>
                <c:pt idx="39">
                  <c:v>28.16</c:v>
                </c:pt>
                <c:pt idx="40">
                  <c:v>28.54</c:v>
                </c:pt>
                <c:pt idx="41">
                  <c:v>28.49</c:v>
                </c:pt>
                <c:pt idx="42">
                  <c:v>27.93</c:v>
                </c:pt>
                <c:pt idx="43">
                  <c:v>28.43</c:v>
                </c:pt>
                <c:pt idx="44">
                  <c:v>28.23</c:v>
                </c:pt>
                <c:pt idx="45">
                  <c:v>28.26</c:v>
                </c:pt>
                <c:pt idx="46">
                  <c:v>27.98</c:v>
                </c:pt>
                <c:pt idx="47">
                  <c:v>27.39</c:v>
                </c:pt>
                <c:pt idx="48">
                  <c:v>26.67</c:v>
                </c:pt>
                <c:pt idx="49">
                  <c:v>26.81</c:v>
                </c:pt>
                <c:pt idx="50">
                  <c:v>27.34</c:v>
                </c:pt>
                <c:pt idx="51">
                  <c:v>27.71</c:v>
                </c:pt>
                <c:pt idx="52">
                  <c:v>28.79</c:v>
                </c:pt>
                <c:pt idx="53">
                  <c:v>28.69</c:v>
                </c:pt>
                <c:pt idx="54">
                  <c:v>28.51</c:v>
                </c:pt>
                <c:pt idx="55">
                  <c:v>28.25</c:v>
                </c:pt>
                <c:pt idx="56">
                  <c:v>28.35</c:v>
                </c:pt>
                <c:pt idx="57">
                  <c:v>28.36</c:v>
                </c:pt>
                <c:pt idx="58">
                  <c:v>27.85</c:v>
                </c:pt>
                <c:pt idx="59">
                  <c:v>27.28</c:v>
                </c:pt>
                <c:pt idx="60">
                  <c:v>27.05</c:v>
                </c:pt>
                <c:pt idx="61">
                  <c:v>27.75</c:v>
                </c:pt>
                <c:pt idx="62">
                  <c:v>27.72</c:v>
                </c:pt>
                <c:pt idx="63">
                  <c:v>28.67</c:v>
                </c:pt>
                <c:pt idx="64">
                  <c:v>29.85</c:v>
                </c:pt>
                <c:pt idx="65">
                  <c:v>29.44</c:v>
                </c:pt>
                <c:pt idx="66">
                  <c:v>28.87</c:v>
                </c:pt>
                <c:pt idx="67">
                  <c:v>29.26</c:v>
                </c:pt>
                <c:pt idx="68">
                  <c:v>28.84</c:v>
                </c:pt>
                <c:pt idx="111">
                  <c:v>28.86</c:v>
                </c:pt>
                <c:pt idx="112">
                  <c:v>29.29</c:v>
                </c:pt>
                <c:pt idx="113">
                  <c:v>29.05</c:v>
                </c:pt>
                <c:pt idx="114">
                  <c:v>28.48</c:v>
                </c:pt>
                <c:pt idx="115">
                  <c:v>28.16</c:v>
                </c:pt>
                <c:pt idx="116">
                  <c:v>27.9</c:v>
                </c:pt>
                <c:pt idx="117">
                  <c:v>28.23</c:v>
                </c:pt>
                <c:pt idx="118">
                  <c:v>27.34</c:v>
                </c:pt>
                <c:pt idx="119">
                  <c:v>26.53</c:v>
                </c:pt>
                <c:pt idx="120">
                  <c:v>25.78</c:v>
                </c:pt>
                <c:pt idx="121">
                  <c:v>26.26</c:v>
                </c:pt>
                <c:pt idx="122">
                  <c:v>27.12</c:v>
                </c:pt>
                <c:pt idx="123">
                  <c:v>28.54</c:v>
                </c:pt>
                <c:pt idx="124">
                  <c:v>29.2</c:v>
                </c:pt>
                <c:pt idx="125">
                  <c:v>29.08</c:v>
                </c:pt>
                <c:pt idx="126">
                  <c:v>28.92</c:v>
                </c:pt>
                <c:pt idx="127">
                  <c:v>28.67</c:v>
                </c:pt>
                <c:pt idx="128">
                  <c:v>29.32</c:v>
                </c:pt>
                <c:pt idx="129">
                  <c:v>28.92</c:v>
                </c:pt>
                <c:pt idx="130">
                  <c:v>28.52</c:v>
                </c:pt>
                <c:pt idx="131">
                  <c:v>27.99</c:v>
                </c:pt>
                <c:pt idx="132">
                  <c:v>26.8</c:v>
                </c:pt>
                <c:pt idx="133">
                  <c:v>27.17</c:v>
                </c:pt>
                <c:pt idx="134">
                  <c:v>27.87</c:v>
                </c:pt>
                <c:pt idx="135">
                  <c:v>28.39</c:v>
                </c:pt>
                <c:pt idx="136">
                  <c:v>29.31</c:v>
                </c:pt>
                <c:pt idx="137">
                  <c:v>28.94</c:v>
                </c:pt>
                <c:pt idx="138">
                  <c:v>28.13</c:v>
                </c:pt>
                <c:pt idx="139">
                  <c:v>28.16</c:v>
                </c:pt>
                <c:pt idx="140">
                  <c:v>28.23</c:v>
                </c:pt>
                <c:pt idx="141">
                  <c:v>27.91</c:v>
                </c:pt>
                <c:pt idx="142">
                  <c:v>28.02</c:v>
                </c:pt>
                <c:pt idx="143">
                  <c:v>27.36</c:v>
                </c:pt>
                <c:pt idx="144">
                  <c:v>27.07</c:v>
                </c:pt>
                <c:pt idx="145">
                  <c:v>27.18</c:v>
                </c:pt>
                <c:pt idx="146">
                  <c:v>28.08</c:v>
                </c:pt>
                <c:pt idx="147">
                  <c:v>28.03</c:v>
                </c:pt>
                <c:pt idx="148">
                  <c:v>28.61</c:v>
                </c:pt>
                <c:pt idx="149">
                  <c:v>29.04</c:v>
                </c:pt>
                <c:pt idx="150">
                  <c:v>28.38</c:v>
                </c:pt>
                <c:pt idx="151">
                  <c:v>28.26</c:v>
                </c:pt>
                <c:pt idx="152">
                  <c:v>28.39</c:v>
                </c:pt>
                <c:pt idx="153">
                  <c:v>28.21</c:v>
                </c:pt>
                <c:pt idx="154">
                  <c:v>27.88</c:v>
                </c:pt>
                <c:pt idx="155">
                  <c:v>27.84</c:v>
                </c:pt>
                <c:pt idx="156">
                  <c:v>27.43</c:v>
                </c:pt>
                <c:pt idx="157">
                  <c:v>27.28</c:v>
                </c:pt>
                <c:pt idx="158">
                  <c:v>27.31</c:v>
                </c:pt>
                <c:pt idx="159">
                  <c:v>28.79</c:v>
                </c:pt>
                <c:pt idx="160">
                  <c:v>29.04</c:v>
                </c:pt>
                <c:pt idx="161">
                  <c:v>29.07</c:v>
                </c:pt>
                <c:pt idx="162">
                  <c:v>28.44</c:v>
                </c:pt>
                <c:pt idx="163">
                  <c:v>28.21</c:v>
                </c:pt>
                <c:pt idx="164">
                  <c:v>28.29</c:v>
                </c:pt>
                <c:pt idx="165">
                  <c:v>27.86</c:v>
                </c:pt>
                <c:pt idx="166">
                  <c:v>27.64</c:v>
                </c:pt>
                <c:pt idx="167">
                  <c:v>27</c:v>
                </c:pt>
                <c:pt idx="168">
                  <c:v>26.44</c:v>
                </c:pt>
                <c:pt idx="169">
                  <c:v>26.04</c:v>
                </c:pt>
                <c:pt idx="170">
                  <c:v>26.99</c:v>
                </c:pt>
                <c:pt idx="171">
                  <c:v>27.63</c:v>
                </c:pt>
                <c:pt idx="172">
                  <c:v>28.29</c:v>
                </c:pt>
                <c:pt idx="173">
                  <c:v>28.14</c:v>
                </c:pt>
                <c:pt idx="174">
                  <c:v>27.81</c:v>
                </c:pt>
                <c:pt idx="175">
                  <c:v>27.7</c:v>
                </c:pt>
                <c:pt idx="176">
                  <c:v>28.11</c:v>
                </c:pt>
                <c:pt idx="177">
                  <c:v>27.93</c:v>
                </c:pt>
                <c:pt idx="178">
                  <c:v>27.72</c:v>
                </c:pt>
                <c:pt idx="179">
                  <c:v>27.27</c:v>
                </c:pt>
                <c:pt idx="180">
                  <c:v>26.54</c:v>
                </c:pt>
                <c:pt idx="181">
                  <c:v>26.53</c:v>
                </c:pt>
                <c:pt idx="182">
                  <c:v>26.94</c:v>
                </c:pt>
                <c:pt idx="183">
                  <c:v>28.09</c:v>
                </c:pt>
                <c:pt idx="184">
                  <c:v>27.96</c:v>
                </c:pt>
                <c:pt idx="185">
                  <c:v>28.17</c:v>
                </c:pt>
                <c:pt idx="186">
                  <c:v>27.85</c:v>
                </c:pt>
                <c:pt idx="187">
                  <c:v>28.24</c:v>
                </c:pt>
                <c:pt idx="188">
                  <c:v>28.33</c:v>
                </c:pt>
                <c:pt idx="189">
                  <c:v>28.1</c:v>
                </c:pt>
                <c:pt idx="190">
                  <c:v>28.28</c:v>
                </c:pt>
                <c:pt idx="191">
                  <c:v>27.53</c:v>
                </c:pt>
                <c:pt idx="192">
                  <c:v>27.3</c:v>
                </c:pt>
                <c:pt idx="193">
                  <c:v>26.85</c:v>
                </c:pt>
                <c:pt idx="194">
                  <c:v>27.95</c:v>
                </c:pt>
                <c:pt idx="195">
                  <c:v>28.65</c:v>
                </c:pt>
                <c:pt idx="196">
                  <c:v>28.36</c:v>
                </c:pt>
                <c:pt idx="197">
                  <c:v>28.95</c:v>
                </c:pt>
                <c:pt idx="198">
                  <c:v>28.67</c:v>
                </c:pt>
                <c:pt idx="199">
                  <c:v>28.2</c:v>
                </c:pt>
                <c:pt idx="200">
                  <c:v>28.37</c:v>
                </c:pt>
                <c:pt idx="201">
                  <c:v>28.36</c:v>
                </c:pt>
                <c:pt idx="203">
                  <c:v>26.84</c:v>
                </c:pt>
                <c:pt idx="204">
                  <c:v>26.84</c:v>
                </c:pt>
                <c:pt idx="205">
                  <c:v>27.29</c:v>
                </c:pt>
                <c:pt idx="206">
                  <c:v>28.01</c:v>
                </c:pt>
                <c:pt idx="207">
                  <c:v>28.54</c:v>
                </c:pt>
                <c:pt idx="208">
                  <c:v>28.33</c:v>
                </c:pt>
                <c:pt idx="209">
                  <c:v>29.66</c:v>
                </c:pt>
                <c:pt idx="210">
                  <c:v>28.66</c:v>
                </c:pt>
                <c:pt idx="211">
                  <c:v>27.96</c:v>
                </c:pt>
                <c:pt idx="212">
                  <c:v>27.99</c:v>
                </c:pt>
                <c:pt idx="213">
                  <c:v>28.29</c:v>
                </c:pt>
                <c:pt idx="214">
                  <c:v>28.21</c:v>
                </c:pt>
                <c:pt idx="215">
                  <c:v>27.87</c:v>
                </c:pt>
                <c:pt idx="216">
                  <c:v>27.3</c:v>
                </c:pt>
                <c:pt idx="217">
                  <c:v>27.23</c:v>
                </c:pt>
                <c:pt idx="218">
                  <c:v>27.85</c:v>
                </c:pt>
                <c:pt idx="219">
                  <c:v>29.13</c:v>
                </c:pt>
                <c:pt idx="220">
                  <c:v>29.44</c:v>
                </c:pt>
                <c:pt idx="221">
                  <c:v>29.17</c:v>
                </c:pt>
                <c:pt idx="222">
                  <c:v>28.47</c:v>
                </c:pt>
                <c:pt idx="223">
                  <c:v>28.44</c:v>
                </c:pt>
                <c:pt idx="224">
                  <c:v>27.97</c:v>
                </c:pt>
                <c:pt idx="225">
                  <c:v>28.4</c:v>
                </c:pt>
                <c:pt idx="226">
                  <c:v>27.59</c:v>
                </c:pt>
                <c:pt idx="227">
                  <c:v>27.4</c:v>
                </c:pt>
                <c:pt idx="228">
                  <c:v>26.91</c:v>
                </c:pt>
                <c:pt idx="229">
                  <c:v>27.02</c:v>
                </c:pt>
                <c:pt idx="230">
                  <c:v>27.45</c:v>
                </c:pt>
                <c:pt idx="231">
                  <c:v>28.33</c:v>
                </c:pt>
                <c:pt idx="232">
                  <c:v>28.63</c:v>
                </c:pt>
                <c:pt idx="233">
                  <c:v>28.4</c:v>
                </c:pt>
                <c:pt idx="234">
                  <c:v>27.99</c:v>
                </c:pt>
                <c:pt idx="235">
                  <c:v>28.03</c:v>
                </c:pt>
                <c:pt idx="236">
                  <c:v>28.07</c:v>
                </c:pt>
                <c:pt idx="237">
                  <c:v>28.45</c:v>
                </c:pt>
                <c:pt idx="238">
                  <c:v>27.81</c:v>
                </c:pt>
                <c:pt idx="239">
                  <c:v>27.48</c:v>
                </c:pt>
                <c:pt idx="240">
                  <c:v>27.19</c:v>
                </c:pt>
                <c:pt idx="241">
                  <c:v>27.25</c:v>
                </c:pt>
                <c:pt idx="242">
                  <c:v>28.27</c:v>
                </c:pt>
                <c:pt idx="243">
                  <c:v>28.89</c:v>
                </c:pt>
                <c:pt idx="244">
                  <c:v>28.94</c:v>
                </c:pt>
                <c:pt idx="245">
                  <c:v>29.33</c:v>
                </c:pt>
                <c:pt idx="246">
                  <c:v>28.69</c:v>
                </c:pt>
                <c:pt idx="247">
                  <c:v>29.06</c:v>
                </c:pt>
                <c:pt idx="248">
                  <c:v>29.11</c:v>
                </c:pt>
                <c:pt idx="249">
                  <c:v>28.42</c:v>
                </c:pt>
                <c:pt idx="250">
                  <c:v>28.01</c:v>
                </c:pt>
                <c:pt idx="251">
                  <c:v>27.38</c:v>
                </c:pt>
                <c:pt idx="252">
                  <c:v>27.01</c:v>
                </c:pt>
                <c:pt idx="253">
                  <c:v>26.95</c:v>
                </c:pt>
                <c:pt idx="254">
                  <c:v>27.52</c:v>
                </c:pt>
                <c:pt idx="255">
                  <c:v>28.21</c:v>
                </c:pt>
                <c:pt idx="256">
                  <c:v>28.57</c:v>
                </c:pt>
                <c:pt idx="257">
                  <c:v>28.53</c:v>
                </c:pt>
                <c:pt idx="258">
                  <c:v>28.05</c:v>
                </c:pt>
                <c:pt idx="259">
                  <c:v>27.95</c:v>
                </c:pt>
                <c:pt idx="260">
                  <c:v>28.57</c:v>
                </c:pt>
                <c:pt idx="261">
                  <c:v>27.98</c:v>
                </c:pt>
                <c:pt idx="262">
                  <c:v>27.59</c:v>
                </c:pt>
                <c:pt idx="263">
                  <c:v>26.71</c:v>
                </c:pt>
                <c:pt idx="264">
                  <c:v>26.93</c:v>
                </c:pt>
                <c:pt idx="265">
                  <c:v>26.91</c:v>
                </c:pt>
                <c:pt idx="266">
                  <c:v>27.16</c:v>
                </c:pt>
                <c:pt idx="267">
                  <c:v>27.99</c:v>
                </c:pt>
                <c:pt idx="268">
                  <c:v>28.13</c:v>
                </c:pt>
                <c:pt idx="269">
                  <c:v>28.8</c:v>
                </c:pt>
                <c:pt idx="270">
                  <c:v>28.5</c:v>
                </c:pt>
                <c:pt idx="271">
                  <c:v>28.51</c:v>
                </c:pt>
                <c:pt idx="272">
                  <c:v>28.44</c:v>
                </c:pt>
                <c:pt idx="273">
                  <c:v>28.42</c:v>
                </c:pt>
                <c:pt idx="274">
                  <c:v>27.73</c:v>
                </c:pt>
                <c:pt idx="275">
                  <c:v>27.78</c:v>
                </c:pt>
                <c:pt idx="276">
                  <c:v>27.36</c:v>
                </c:pt>
                <c:pt idx="277">
                  <c:v>27.56</c:v>
                </c:pt>
                <c:pt idx="278">
                  <c:v>28.23</c:v>
                </c:pt>
                <c:pt idx="279">
                  <c:v>28.67</c:v>
                </c:pt>
                <c:pt idx="280">
                  <c:v>28.76</c:v>
                </c:pt>
                <c:pt idx="281">
                  <c:v>28.79</c:v>
                </c:pt>
                <c:pt idx="282">
                  <c:v>28.17</c:v>
                </c:pt>
                <c:pt idx="283">
                  <c:v>28.25</c:v>
                </c:pt>
                <c:pt idx="284">
                  <c:v>28.96</c:v>
                </c:pt>
                <c:pt idx="285">
                  <c:v>29.11</c:v>
                </c:pt>
                <c:pt idx="286">
                  <c:v>28.49</c:v>
                </c:pt>
                <c:pt idx="287">
                  <c:v>27.46</c:v>
                </c:pt>
                <c:pt idx="288">
                  <c:v>27.15</c:v>
                </c:pt>
                <c:pt idx="289">
                  <c:v>26.99</c:v>
                </c:pt>
                <c:pt idx="290">
                  <c:v>27.4</c:v>
                </c:pt>
                <c:pt idx="291">
                  <c:v>28.07</c:v>
                </c:pt>
                <c:pt idx="292">
                  <c:v>29.13</c:v>
                </c:pt>
                <c:pt idx="293">
                  <c:v>29.04</c:v>
                </c:pt>
                <c:pt idx="294">
                  <c:v>28.41</c:v>
                </c:pt>
                <c:pt idx="295">
                  <c:v>28.52</c:v>
                </c:pt>
                <c:pt idx="296">
                  <c:v>28.42</c:v>
                </c:pt>
                <c:pt idx="297">
                  <c:v>27.93</c:v>
                </c:pt>
                <c:pt idx="298">
                  <c:v>27.23</c:v>
                </c:pt>
                <c:pt idx="299">
                  <c:v>26.37</c:v>
                </c:pt>
                <c:pt idx="300">
                  <c:v>26.24</c:v>
                </c:pt>
                <c:pt idx="301">
                  <c:v>26.45</c:v>
                </c:pt>
                <c:pt idx="302">
                  <c:v>27.08</c:v>
                </c:pt>
                <c:pt idx="303">
                  <c:v>27.56</c:v>
                </c:pt>
                <c:pt idx="306">
                  <c:v>27.95</c:v>
                </c:pt>
                <c:pt idx="307">
                  <c:v>29.77</c:v>
                </c:pt>
                <c:pt idx="308">
                  <c:v>29.28</c:v>
                </c:pt>
                <c:pt idx="309">
                  <c:v>28.72</c:v>
                </c:pt>
                <c:pt idx="310">
                  <c:v>28.55</c:v>
                </c:pt>
                <c:pt idx="311">
                  <c:v>27.76</c:v>
                </c:pt>
                <c:pt idx="312">
                  <c:v>26.93</c:v>
                </c:pt>
                <c:pt idx="313">
                  <c:v>26.68</c:v>
                </c:pt>
                <c:pt idx="314">
                  <c:v>27.37</c:v>
                </c:pt>
                <c:pt idx="315">
                  <c:v>27.69</c:v>
                </c:pt>
                <c:pt idx="316">
                  <c:v>28.89</c:v>
                </c:pt>
                <c:pt idx="317">
                  <c:v>28.91</c:v>
                </c:pt>
                <c:pt idx="318">
                  <c:v>28.14</c:v>
                </c:pt>
                <c:pt idx="319">
                  <c:v>28.59</c:v>
                </c:pt>
                <c:pt idx="320">
                  <c:v>28.67</c:v>
                </c:pt>
                <c:pt idx="321">
                  <c:v>28.86</c:v>
                </c:pt>
                <c:pt idx="322">
                  <c:v>27.42</c:v>
                </c:pt>
                <c:pt idx="323">
                  <c:v>27.59</c:v>
                </c:pt>
                <c:pt idx="324">
                  <c:v>27.79</c:v>
                </c:pt>
                <c:pt idx="325">
                  <c:v>27.46</c:v>
                </c:pt>
                <c:pt idx="326">
                  <c:v>28.49</c:v>
                </c:pt>
                <c:pt idx="327">
                  <c:v>29.04</c:v>
                </c:pt>
                <c:pt idx="328">
                  <c:v>29.3</c:v>
                </c:pt>
                <c:pt idx="329">
                  <c:v>29.96</c:v>
                </c:pt>
                <c:pt idx="330">
                  <c:v>29.05</c:v>
                </c:pt>
                <c:pt idx="331">
                  <c:v>28.82</c:v>
                </c:pt>
                <c:pt idx="332">
                  <c:v>29.96</c:v>
                </c:pt>
                <c:pt idx="333">
                  <c:v>29.46</c:v>
                </c:pt>
                <c:pt idx="334">
                  <c:v>28.91</c:v>
                </c:pt>
                <c:pt idx="335">
                  <c:v>28.2</c:v>
                </c:pt>
                <c:pt idx="336">
                  <c:v>28.16</c:v>
                </c:pt>
                <c:pt idx="337">
                  <c:v>28.27</c:v>
                </c:pt>
                <c:pt idx="338">
                  <c:v>28.78</c:v>
                </c:pt>
                <c:pt idx="339">
                  <c:v>29.83</c:v>
                </c:pt>
                <c:pt idx="340">
                  <c:v>29.11</c:v>
                </c:pt>
                <c:pt idx="341">
                  <c:v>29.27</c:v>
                </c:pt>
                <c:pt idx="342">
                  <c:v>28.93</c:v>
                </c:pt>
                <c:pt idx="343">
                  <c:v>28.95</c:v>
                </c:pt>
                <c:pt idx="344">
                  <c:v>29.93</c:v>
                </c:pt>
                <c:pt idx="345">
                  <c:v>29.8</c:v>
                </c:pt>
                <c:pt idx="346">
                  <c:v>29.26</c:v>
                </c:pt>
                <c:pt idx="347">
                  <c:v>28.09</c:v>
                </c:pt>
                <c:pt idx="348">
                  <c:v>27.96</c:v>
                </c:pt>
                <c:pt idx="349">
                  <c:v>28.49</c:v>
                </c:pt>
                <c:pt idx="350">
                  <c:v>28.13</c:v>
                </c:pt>
                <c:pt idx="351">
                  <c:v>29.19</c:v>
                </c:pt>
                <c:pt idx="352">
                  <c:v>28.95</c:v>
                </c:pt>
                <c:pt idx="353">
                  <c:v>29.08</c:v>
                </c:pt>
                <c:pt idx="354">
                  <c:v>28.95</c:v>
                </c:pt>
                <c:pt idx="355">
                  <c:v>29.06</c:v>
                </c:pt>
                <c:pt idx="356">
                  <c:v>29.21</c:v>
                </c:pt>
                <c:pt idx="357">
                  <c:v>29.62</c:v>
                </c:pt>
                <c:pt idx="358">
                  <c:v>28.66</c:v>
                </c:pt>
                <c:pt idx="359">
                  <c:v>27.94</c:v>
                </c:pt>
                <c:pt idx="360">
                  <c:v>27.55</c:v>
                </c:pt>
                <c:pt idx="361">
                  <c:v>27.41</c:v>
                </c:pt>
                <c:pt idx="362">
                  <c:v>29.31</c:v>
                </c:pt>
                <c:pt idx="363">
                  <c:v>29.58</c:v>
                </c:pt>
                <c:pt idx="364">
                  <c:v>29.64</c:v>
                </c:pt>
                <c:pt idx="365">
                  <c:v>30.39</c:v>
                </c:pt>
                <c:pt idx="366">
                  <c:v>30.26</c:v>
                </c:pt>
                <c:pt idx="367">
                  <c:v>29.73</c:v>
                </c:pt>
                <c:pt idx="368">
                  <c:v>29.53</c:v>
                </c:pt>
                <c:pt idx="369">
                  <c:v>29.13</c:v>
                </c:pt>
                <c:pt idx="370">
                  <c:v>27.94</c:v>
                </c:pt>
                <c:pt idx="371">
                  <c:v>27.34</c:v>
                </c:pt>
                <c:pt idx="372">
                  <c:v>27.43</c:v>
                </c:pt>
                <c:pt idx="373">
                  <c:v>27.77</c:v>
                </c:pt>
                <c:pt idx="374">
                  <c:v>27.98</c:v>
                </c:pt>
                <c:pt idx="375">
                  <c:v>28.47</c:v>
                </c:pt>
                <c:pt idx="376">
                  <c:v>28.85</c:v>
                </c:pt>
                <c:pt idx="377">
                  <c:v>29.3</c:v>
                </c:pt>
                <c:pt idx="378">
                  <c:v>29.15</c:v>
                </c:pt>
                <c:pt idx="379">
                  <c:v>28.88</c:v>
                </c:pt>
                <c:pt idx="380">
                  <c:v>29.07</c:v>
                </c:pt>
                <c:pt idx="384">
                  <c:v>27.48</c:v>
                </c:pt>
                <c:pt idx="385">
                  <c:v>27.83</c:v>
                </c:pt>
                <c:pt idx="386">
                  <c:v>28.41</c:v>
                </c:pt>
                <c:pt idx="387">
                  <c:v>29.3</c:v>
                </c:pt>
                <c:pt idx="388">
                  <c:v>29.77</c:v>
                </c:pt>
                <c:pt idx="389">
                  <c:v>29.62</c:v>
                </c:pt>
                <c:pt idx="390">
                  <c:v>29.06</c:v>
                </c:pt>
                <c:pt idx="391">
                  <c:v>29.25</c:v>
                </c:pt>
                <c:pt idx="392">
                  <c:v>29.47</c:v>
                </c:pt>
                <c:pt idx="393">
                  <c:v>29.05</c:v>
                </c:pt>
                <c:pt idx="394">
                  <c:v>28.06</c:v>
                </c:pt>
                <c:pt idx="395">
                  <c:v>26.98</c:v>
                </c:pt>
                <c:pt idx="396">
                  <c:v>26.77</c:v>
                </c:pt>
                <c:pt idx="397">
                  <c:v>27.34</c:v>
                </c:pt>
                <c:pt idx="398">
                  <c:v>28.29</c:v>
                </c:pt>
                <c:pt idx="399">
                  <c:v>29.18</c:v>
                </c:pt>
                <c:pt idx="400">
                  <c:v>29.19</c:v>
                </c:pt>
                <c:pt idx="401">
                  <c:v>27.42</c:v>
                </c:pt>
                <c:pt idx="402">
                  <c:v>25.87</c:v>
                </c:pt>
                <c:pt idx="403">
                  <c:v>25.91</c:v>
                </c:pt>
                <c:pt idx="404">
                  <c:v>26.35</c:v>
                </c:pt>
                <c:pt idx="405">
                  <c:v>26.71</c:v>
                </c:pt>
                <c:pt idx="406">
                  <c:v>28.21</c:v>
                </c:pt>
                <c:pt idx="407">
                  <c:v>27.46</c:v>
                </c:pt>
                <c:pt idx="408">
                  <c:v>27.15</c:v>
                </c:pt>
                <c:pt idx="409">
                  <c:v>27</c:v>
                </c:pt>
                <c:pt idx="410">
                  <c:v>27.63</c:v>
                </c:pt>
                <c:pt idx="411">
                  <c:v>28.75</c:v>
                </c:pt>
                <c:pt idx="412">
                  <c:v>29.19</c:v>
                </c:pt>
                <c:pt idx="413">
                  <c:v>29.81</c:v>
                </c:pt>
                <c:pt idx="414">
                  <c:v>29.03</c:v>
                </c:pt>
                <c:pt idx="415">
                  <c:v>28.95</c:v>
                </c:pt>
                <c:pt idx="416">
                  <c:v>29.48</c:v>
                </c:pt>
                <c:pt idx="417">
                  <c:v>29.19</c:v>
                </c:pt>
                <c:pt idx="418">
                  <c:v>28.33</c:v>
                </c:pt>
                <c:pt idx="419">
                  <c:v>28.41</c:v>
                </c:pt>
                <c:pt idx="420">
                  <c:v>28.01</c:v>
                </c:pt>
                <c:pt idx="421">
                  <c:v>28.4</c:v>
                </c:pt>
                <c:pt idx="422">
                  <c:v>28.56</c:v>
                </c:pt>
                <c:pt idx="423">
                  <c:v>29.65</c:v>
                </c:pt>
                <c:pt idx="424">
                  <c:v>29.88</c:v>
                </c:pt>
                <c:pt idx="425">
                  <c:v>30</c:v>
                </c:pt>
                <c:pt idx="426">
                  <c:v>29.76</c:v>
                </c:pt>
                <c:pt idx="427">
                  <c:v>29.72</c:v>
                </c:pt>
                <c:pt idx="428">
                  <c:v>29.18</c:v>
                </c:pt>
                <c:pt idx="429">
                  <c:v>28.75</c:v>
                </c:pt>
                <c:pt idx="430">
                  <c:v>27.92</c:v>
                </c:pt>
                <c:pt idx="431">
                  <c:v>26.22</c:v>
                </c:pt>
                <c:pt idx="432">
                  <c:v>27.06</c:v>
                </c:pt>
                <c:pt idx="433">
                  <c:v>27.83</c:v>
                </c:pt>
                <c:pt idx="434">
                  <c:v>28.07</c:v>
                </c:pt>
                <c:pt idx="435">
                  <c:v>28.88</c:v>
                </c:pt>
                <c:pt idx="436">
                  <c:v>29.92</c:v>
                </c:pt>
                <c:pt idx="437">
                  <c:v>29.89</c:v>
                </c:pt>
                <c:pt idx="438">
                  <c:v>29.46</c:v>
                </c:pt>
                <c:pt idx="439">
                  <c:v>29.54</c:v>
                </c:pt>
                <c:pt idx="440">
                  <c:v>29.84</c:v>
                </c:pt>
                <c:pt idx="441">
                  <c:v>29.07</c:v>
                </c:pt>
                <c:pt idx="442">
                  <c:v>28.39</c:v>
                </c:pt>
                <c:pt idx="443">
                  <c:v>27.49</c:v>
                </c:pt>
                <c:pt idx="444">
                  <c:v>27.31</c:v>
                </c:pt>
                <c:pt idx="445">
                  <c:v>27.3</c:v>
                </c:pt>
                <c:pt idx="446">
                  <c:v>27.38</c:v>
                </c:pt>
                <c:pt idx="447">
                  <c:v>28.76</c:v>
                </c:pt>
                <c:pt idx="448">
                  <c:v>29.38</c:v>
                </c:pt>
                <c:pt idx="449">
                  <c:v>29.68</c:v>
                </c:pt>
                <c:pt idx="450">
                  <c:v>28.78</c:v>
                </c:pt>
                <c:pt idx="451">
                  <c:v>28.86</c:v>
                </c:pt>
                <c:pt idx="452">
                  <c:v>29.11</c:v>
                </c:pt>
                <c:pt idx="453">
                  <c:v>28.98</c:v>
                </c:pt>
                <c:pt idx="454">
                  <c:v>27.91</c:v>
                </c:pt>
                <c:pt idx="455">
                  <c:v>27.77</c:v>
                </c:pt>
                <c:pt idx="456">
                  <c:v>27.77</c:v>
                </c:pt>
                <c:pt idx="457">
                  <c:v>27.79</c:v>
                </c:pt>
                <c:pt idx="458">
                  <c:v>27.96</c:v>
                </c:pt>
                <c:pt idx="459">
                  <c:v>28.97</c:v>
                </c:pt>
                <c:pt idx="460">
                  <c:v>29.07</c:v>
                </c:pt>
                <c:pt idx="461">
                  <c:v>28.99</c:v>
                </c:pt>
                <c:pt idx="462">
                  <c:v>28.93</c:v>
                </c:pt>
                <c:pt idx="463">
                  <c:v>28.92</c:v>
                </c:pt>
                <c:pt idx="464">
                  <c:v>29.34</c:v>
                </c:pt>
                <c:pt idx="465">
                  <c:v>29.39</c:v>
                </c:pt>
                <c:pt idx="466">
                  <c:v>29.17</c:v>
                </c:pt>
                <c:pt idx="467">
                  <c:v>28.61</c:v>
                </c:pt>
                <c:pt idx="468">
                  <c:v>27.9</c:v>
                </c:pt>
                <c:pt idx="469">
                  <c:v>27.86</c:v>
                </c:pt>
                <c:pt idx="470">
                  <c:v>28.37</c:v>
                </c:pt>
                <c:pt idx="471">
                  <c:v>28.84</c:v>
                </c:pt>
                <c:pt idx="472">
                  <c:v>29.35</c:v>
                </c:pt>
                <c:pt idx="473">
                  <c:v>29.22</c:v>
                </c:pt>
                <c:pt idx="474">
                  <c:v>29.1</c:v>
                </c:pt>
                <c:pt idx="475">
                  <c:v>28.87</c:v>
                </c:pt>
                <c:pt idx="476">
                  <c:v>29.23</c:v>
                </c:pt>
                <c:pt idx="477">
                  <c:v>29.11</c:v>
                </c:pt>
                <c:pt idx="478">
                  <c:v>28.82</c:v>
                </c:pt>
                <c:pt idx="479">
                  <c:v>28.04</c:v>
                </c:pt>
                <c:pt idx="480">
                  <c:v>27.72</c:v>
                </c:pt>
                <c:pt idx="481">
                  <c:v>27.89</c:v>
                </c:pt>
                <c:pt idx="482">
                  <c:v>27.97</c:v>
                </c:pt>
                <c:pt idx="483">
                  <c:v>28.93</c:v>
                </c:pt>
                <c:pt idx="484">
                  <c:v>28.9</c:v>
                </c:pt>
                <c:pt idx="485">
                  <c:v>29.73</c:v>
                </c:pt>
                <c:pt idx="486">
                  <c:v>28.75</c:v>
                </c:pt>
                <c:pt idx="487">
                  <c:v>28.74</c:v>
                </c:pt>
                <c:pt idx="488">
                  <c:v>29.18</c:v>
                </c:pt>
                <c:pt idx="489">
                  <c:v>29.75</c:v>
                </c:pt>
                <c:pt idx="490">
                  <c:v>29.72</c:v>
                </c:pt>
                <c:pt idx="491">
                  <c:v>28.97</c:v>
                </c:pt>
                <c:pt idx="492">
                  <c:v>28.45</c:v>
                </c:pt>
                <c:pt idx="493">
                  <c:v>27.54</c:v>
                </c:pt>
                <c:pt idx="494">
                  <c:v>28.01</c:v>
                </c:pt>
                <c:pt idx="495">
                  <c:v>29.32</c:v>
                </c:pt>
                <c:pt idx="496">
                  <c:v>29.99</c:v>
                </c:pt>
                <c:pt idx="497">
                  <c:v>30.27</c:v>
                </c:pt>
                <c:pt idx="498">
                  <c:v>28.95</c:v>
                </c:pt>
                <c:pt idx="499">
                  <c:v>29.33</c:v>
                </c:pt>
                <c:pt idx="500">
                  <c:v>29.5</c:v>
                </c:pt>
                <c:pt idx="501">
                  <c:v>29.33</c:v>
                </c:pt>
                <c:pt idx="502">
                  <c:v>28.72</c:v>
                </c:pt>
                <c:pt idx="503">
                  <c:v>28.13</c:v>
                </c:pt>
                <c:pt idx="504">
                  <c:v>27.68</c:v>
                </c:pt>
                <c:pt idx="505">
                  <c:v>28.13</c:v>
                </c:pt>
                <c:pt idx="506">
                  <c:v>28.17</c:v>
                </c:pt>
                <c:pt idx="507">
                  <c:v>29.22</c:v>
                </c:pt>
                <c:pt idx="508">
                  <c:v>29.94</c:v>
                </c:pt>
                <c:pt idx="509">
                  <c:v>29.78</c:v>
                </c:pt>
                <c:pt idx="510">
                  <c:v>29.11</c:v>
                </c:pt>
                <c:pt idx="511">
                  <c:v>29.52</c:v>
                </c:pt>
                <c:pt idx="512">
                  <c:v>29.8</c:v>
                </c:pt>
                <c:pt idx="513">
                  <c:v>29.6</c:v>
                </c:pt>
                <c:pt idx="514">
                  <c:v>29.15</c:v>
                </c:pt>
                <c:pt idx="515">
                  <c:v>27.81</c:v>
                </c:pt>
                <c:pt idx="516">
                  <c:v>27.253</c:v>
                </c:pt>
                <c:pt idx="517">
                  <c:v>27.259</c:v>
                </c:pt>
                <c:pt idx="518">
                  <c:v>27.829000000000001</c:v>
                </c:pt>
                <c:pt idx="519">
                  <c:v>28.805</c:v>
                </c:pt>
                <c:pt idx="520">
                  <c:v>29.434999999999999</c:v>
                </c:pt>
                <c:pt idx="521">
                  <c:v>29.427</c:v>
                </c:pt>
                <c:pt idx="522">
                  <c:v>28.640999999999998</c:v>
                </c:pt>
                <c:pt idx="523">
                  <c:v>28.747</c:v>
                </c:pt>
                <c:pt idx="524">
                  <c:v>29.161999999999999</c:v>
                </c:pt>
                <c:pt idx="525">
                  <c:v>28.762</c:v>
                </c:pt>
                <c:pt idx="526">
                  <c:v>28.626999999999999</c:v>
                </c:pt>
                <c:pt idx="527">
                  <c:v>28.594999999999999</c:v>
                </c:pt>
                <c:pt idx="528">
                  <c:v>27.605</c:v>
                </c:pt>
                <c:pt idx="529">
                  <c:v>27.728000000000002</c:v>
                </c:pt>
                <c:pt idx="530">
                  <c:v>27.949000000000002</c:v>
                </c:pt>
                <c:pt idx="531">
                  <c:v>28.951000000000001</c:v>
                </c:pt>
                <c:pt idx="532">
                  <c:v>29.635000000000002</c:v>
                </c:pt>
                <c:pt idx="533">
                  <c:v>30.045000000000002</c:v>
                </c:pt>
                <c:pt idx="534">
                  <c:v>28.917999999999999</c:v>
                </c:pt>
                <c:pt idx="535">
                  <c:v>29.268999999999998</c:v>
                </c:pt>
                <c:pt idx="536">
                  <c:v>29.347000000000001</c:v>
                </c:pt>
                <c:pt idx="537">
                  <c:v>29.475999999999999</c:v>
                </c:pt>
                <c:pt idx="556">
                  <c:v>29.030999999999999</c:v>
                </c:pt>
                <c:pt idx="557">
                  <c:v>29.452999999999999</c:v>
                </c:pt>
                <c:pt idx="558">
                  <c:v>29.370999999999999</c:v>
                </c:pt>
                <c:pt idx="559">
                  <c:v>29.236000000000001</c:v>
                </c:pt>
                <c:pt idx="560">
                  <c:v>29.582999999999998</c:v>
                </c:pt>
                <c:pt idx="561">
                  <c:v>29.966999999999999</c:v>
                </c:pt>
                <c:pt idx="562">
                  <c:v>29.12</c:v>
                </c:pt>
                <c:pt idx="563">
                  <c:v>28.358000000000001</c:v>
                </c:pt>
                <c:pt idx="564">
                  <c:v>27.908000000000001</c:v>
                </c:pt>
                <c:pt idx="565">
                  <c:v>28.053999999999998</c:v>
                </c:pt>
                <c:pt idx="566">
                  <c:v>28.315999999999999</c:v>
                </c:pt>
                <c:pt idx="567">
                  <c:v>29.126999999999999</c:v>
                </c:pt>
                <c:pt idx="568">
                  <c:v>29.782</c:v>
                </c:pt>
                <c:pt idx="569">
                  <c:v>29.792000000000002</c:v>
                </c:pt>
                <c:pt idx="570">
                  <c:v>29.062000000000001</c:v>
                </c:pt>
                <c:pt idx="571">
                  <c:v>29.428000000000001</c:v>
                </c:pt>
                <c:pt idx="572">
                  <c:v>29.690999999999999</c:v>
                </c:pt>
                <c:pt idx="573">
                  <c:v>29.829000000000001</c:v>
                </c:pt>
              </c:numCache>
            </c:numRef>
          </c:yVal>
          <c:smooth val="0"/>
          <c:extLst>
            <c:ext xmlns:c16="http://schemas.microsoft.com/office/drawing/2014/chart" uri="{C3380CC4-5D6E-409C-BE32-E72D297353CC}">
              <c16:uniqueId val="{00000000-4466-4B9D-83A6-3B383848DB56}"/>
            </c:ext>
          </c:extLst>
        </c:ser>
        <c:dLbls>
          <c:showLegendKey val="0"/>
          <c:showVal val="0"/>
          <c:showCatName val="0"/>
          <c:showSerName val="0"/>
          <c:showPercent val="0"/>
          <c:showBubbleSize val="0"/>
        </c:dLbls>
        <c:axId val="653477720"/>
        <c:axId val="653478112"/>
      </c:scatterChart>
      <c:valAx>
        <c:axId val="653477720"/>
        <c:scaling>
          <c:orientation val="minMax"/>
          <c:max val="2024"/>
          <c:min val="1974"/>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478112"/>
        <c:crosses val="autoZero"/>
        <c:crossBetween val="midCat"/>
        <c:majorUnit val="2"/>
        <c:minorUnit val="0.16670000000000004"/>
      </c:valAx>
      <c:valAx>
        <c:axId val="65347811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4777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Galeta Downstream, 0.5m</a:t>
            </a:r>
          </a:p>
        </c:rich>
      </c:tx>
      <c:layout>
        <c:manualLayout>
          <c:xMode val="edge"/>
          <c:yMode val="edge"/>
          <c:x val="0.44357064175268246"/>
          <c:y val="6.2745098039215685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0"/>
          <c:order val="0"/>
          <c:tx>
            <c:v>Galeta Upstream</c:v>
          </c:tx>
          <c:spPr>
            <a:ln w="28575" cap="rnd">
              <a:solidFill>
                <a:srgbClr val="2D11FB"/>
              </a:solidFill>
              <a:round/>
            </a:ln>
            <a:effectLst/>
          </c:spPr>
          <c:marker>
            <c:symbol val="none"/>
          </c:marker>
          <c:trendline>
            <c:spPr>
              <a:ln w="19050" cap="rnd">
                <a:solidFill>
                  <a:schemeClr val="accent1"/>
                </a:solidFill>
                <a:prstDash val="sysDot"/>
              </a:ln>
              <a:effectLst/>
            </c:spPr>
            <c:trendlineType val="linear"/>
            <c:dispRSqr val="0"/>
            <c:dispEq val="1"/>
            <c:trendlineLbl>
              <c:layout>
                <c:manualLayout>
                  <c:x val="-0.80828497586709069"/>
                  <c:y val="-0.28054099119962944"/>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Vert_Atl!$C$5:$C$999</c:f>
              <c:numCache>
                <c:formatCode>0.0</c:formatCode>
                <c:ptCount val="995"/>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pt idx="492">
                  <c:v>2016</c:v>
                </c:pt>
                <c:pt idx="493">
                  <c:v>2016.0833333333333</c:v>
                </c:pt>
                <c:pt idx="494">
                  <c:v>2016.1666666666667</c:v>
                </c:pt>
                <c:pt idx="495">
                  <c:v>2016.25</c:v>
                </c:pt>
                <c:pt idx="496">
                  <c:v>2016.3333333333333</c:v>
                </c:pt>
                <c:pt idx="497">
                  <c:v>2016.4166666666667</c:v>
                </c:pt>
                <c:pt idx="498">
                  <c:v>2016.5</c:v>
                </c:pt>
                <c:pt idx="499">
                  <c:v>2016.5833333333333</c:v>
                </c:pt>
                <c:pt idx="500">
                  <c:v>2016.6666666666667</c:v>
                </c:pt>
                <c:pt idx="501">
                  <c:v>2016.75</c:v>
                </c:pt>
                <c:pt idx="502">
                  <c:v>2016.8333333333333</c:v>
                </c:pt>
                <c:pt idx="503">
                  <c:v>2016.9166666666667</c:v>
                </c:pt>
                <c:pt idx="504">
                  <c:v>2017</c:v>
                </c:pt>
                <c:pt idx="505">
                  <c:v>2017.0833333333333</c:v>
                </c:pt>
                <c:pt idx="506">
                  <c:v>2017.1666666666667</c:v>
                </c:pt>
                <c:pt idx="507">
                  <c:v>2017.25</c:v>
                </c:pt>
                <c:pt idx="508">
                  <c:v>2017.3333333333333</c:v>
                </c:pt>
                <c:pt idx="509">
                  <c:v>2017.4166666666667</c:v>
                </c:pt>
                <c:pt idx="510">
                  <c:v>2017.5</c:v>
                </c:pt>
                <c:pt idx="511">
                  <c:v>2017.5833333333333</c:v>
                </c:pt>
                <c:pt idx="512">
                  <c:v>2017.6666666666667</c:v>
                </c:pt>
                <c:pt idx="513">
                  <c:v>2017.75</c:v>
                </c:pt>
                <c:pt idx="514">
                  <c:v>2017.8333333333333</c:v>
                </c:pt>
                <c:pt idx="515">
                  <c:v>2017.9166666666667</c:v>
                </c:pt>
                <c:pt idx="516">
                  <c:v>2018</c:v>
                </c:pt>
                <c:pt idx="517">
                  <c:v>2018.0833333333333</c:v>
                </c:pt>
                <c:pt idx="518">
                  <c:v>2018.1666666666667</c:v>
                </c:pt>
                <c:pt idx="519">
                  <c:v>2018.25</c:v>
                </c:pt>
                <c:pt idx="520">
                  <c:v>2018.3333333333333</c:v>
                </c:pt>
                <c:pt idx="521">
                  <c:v>2018.4166666666667</c:v>
                </c:pt>
                <c:pt idx="522">
                  <c:v>2018.5</c:v>
                </c:pt>
                <c:pt idx="523">
                  <c:v>2018.5833333333333</c:v>
                </c:pt>
                <c:pt idx="524">
                  <c:v>2018.6666666666667</c:v>
                </c:pt>
                <c:pt idx="525">
                  <c:v>2018.75</c:v>
                </c:pt>
                <c:pt idx="526">
                  <c:v>2018.8333333333333</c:v>
                </c:pt>
                <c:pt idx="527">
                  <c:v>2018.9166666666667</c:v>
                </c:pt>
                <c:pt idx="528">
                  <c:v>2019</c:v>
                </c:pt>
                <c:pt idx="529">
                  <c:v>2019.0833333333333</c:v>
                </c:pt>
                <c:pt idx="530">
                  <c:v>2019.1666666666667</c:v>
                </c:pt>
                <c:pt idx="531">
                  <c:v>2019.25</c:v>
                </c:pt>
                <c:pt idx="532">
                  <c:v>2019.3333333333333</c:v>
                </c:pt>
                <c:pt idx="533">
                  <c:v>2019.4166666666667</c:v>
                </c:pt>
                <c:pt idx="534">
                  <c:v>2019.5</c:v>
                </c:pt>
                <c:pt idx="535">
                  <c:v>2019.5833333333333</c:v>
                </c:pt>
                <c:pt idx="536">
                  <c:v>2019.6666666666667</c:v>
                </c:pt>
                <c:pt idx="537">
                  <c:v>2019.75</c:v>
                </c:pt>
                <c:pt idx="538">
                  <c:v>2019.8333333333333</c:v>
                </c:pt>
                <c:pt idx="539">
                  <c:v>2019.9166666666667</c:v>
                </c:pt>
                <c:pt idx="540">
                  <c:v>2020</c:v>
                </c:pt>
                <c:pt idx="541">
                  <c:v>2020.0833333333333</c:v>
                </c:pt>
                <c:pt idx="542">
                  <c:v>2020.1666666666667</c:v>
                </c:pt>
                <c:pt idx="543">
                  <c:v>2020.25</c:v>
                </c:pt>
                <c:pt idx="544">
                  <c:v>2020.3333333333333</c:v>
                </c:pt>
                <c:pt idx="545">
                  <c:v>2020.4166666666667</c:v>
                </c:pt>
                <c:pt idx="546">
                  <c:v>2020.5</c:v>
                </c:pt>
                <c:pt idx="547">
                  <c:v>2020.5833333333333</c:v>
                </c:pt>
                <c:pt idx="548">
                  <c:v>2020.6666666666667</c:v>
                </c:pt>
                <c:pt idx="549">
                  <c:v>2020.75</c:v>
                </c:pt>
                <c:pt idx="550">
                  <c:v>2020.8333333333333</c:v>
                </c:pt>
                <c:pt idx="551">
                  <c:v>2020.9166666666667</c:v>
                </c:pt>
                <c:pt idx="552">
                  <c:v>2021</c:v>
                </c:pt>
                <c:pt idx="553">
                  <c:v>2021.0833333333333</c:v>
                </c:pt>
                <c:pt idx="554">
                  <c:v>2021.1666666666667</c:v>
                </c:pt>
                <c:pt idx="555">
                  <c:v>2021.25</c:v>
                </c:pt>
                <c:pt idx="556">
                  <c:v>2021.3333333333333</c:v>
                </c:pt>
                <c:pt idx="557">
                  <c:v>2021.4166666666667</c:v>
                </c:pt>
                <c:pt idx="558">
                  <c:v>2021.5</c:v>
                </c:pt>
                <c:pt idx="559">
                  <c:v>2021.5833333333333</c:v>
                </c:pt>
                <c:pt idx="560">
                  <c:v>2021.6666666666667</c:v>
                </c:pt>
                <c:pt idx="561">
                  <c:v>2021.75</c:v>
                </c:pt>
                <c:pt idx="562">
                  <c:v>2021.8333333333333</c:v>
                </c:pt>
                <c:pt idx="563">
                  <c:v>2021.9166666666667</c:v>
                </c:pt>
                <c:pt idx="564">
                  <c:v>2022</c:v>
                </c:pt>
                <c:pt idx="565">
                  <c:v>2022.0833333333333</c:v>
                </c:pt>
                <c:pt idx="566">
                  <c:v>2022.1666666666667</c:v>
                </c:pt>
                <c:pt idx="567">
                  <c:v>2022.25</c:v>
                </c:pt>
                <c:pt idx="568">
                  <c:v>2022.3333333333333</c:v>
                </c:pt>
                <c:pt idx="569">
                  <c:v>2022.4166666666667</c:v>
                </c:pt>
                <c:pt idx="570">
                  <c:v>2022.5</c:v>
                </c:pt>
                <c:pt idx="571">
                  <c:v>2022.5833333333333</c:v>
                </c:pt>
                <c:pt idx="572">
                  <c:v>2022.6666666666667</c:v>
                </c:pt>
                <c:pt idx="573">
                  <c:v>2022.75</c:v>
                </c:pt>
                <c:pt idx="574">
                  <c:v>2022.8333333333333</c:v>
                </c:pt>
                <c:pt idx="575">
                  <c:v>2022.9166666666667</c:v>
                </c:pt>
              </c:numCache>
            </c:numRef>
          </c:xVal>
          <c:yVal>
            <c:numRef>
              <c:f>Vert_Atl!$D$5:$D$999</c:f>
              <c:numCache>
                <c:formatCode>0.0</c:formatCode>
                <c:ptCount val="995"/>
                <c:pt idx="0">
                  <c:v>26.78</c:v>
                </c:pt>
                <c:pt idx="1">
                  <c:v>26.73</c:v>
                </c:pt>
                <c:pt idx="2">
                  <c:v>27.48</c:v>
                </c:pt>
                <c:pt idx="3">
                  <c:v>27.81</c:v>
                </c:pt>
                <c:pt idx="4">
                  <c:v>28.59</c:v>
                </c:pt>
                <c:pt idx="5">
                  <c:v>28.56</c:v>
                </c:pt>
                <c:pt idx="6">
                  <c:v>28.22</c:v>
                </c:pt>
                <c:pt idx="7">
                  <c:v>27.72</c:v>
                </c:pt>
                <c:pt idx="8">
                  <c:v>28.37</c:v>
                </c:pt>
                <c:pt idx="9">
                  <c:v>28.06</c:v>
                </c:pt>
                <c:pt idx="10">
                  <c:v>27.75</c:v>
                </c:pt>
                <c:pt idx="11">
                  <c:v>26.23</c:v>
                </c:pt>
                <c:pt idx="12">
                  <c:v>26.14</c:v>
                </c:pt>
                <c:pt idx="13">
                  <c:v>26.27</c:v>
                </c:pt>
                <c:pt idx="14">
                  <c:v>26.91</c:v>
                </c:pt>
                <c:pt idx="15">
                  <c:v>27.86</c:v>
                </c:pt>
                <c:pt idx="16">
                  <c:v>28.26</c:v>
                </c:pt>
                <c:pt idx="17">
                  <c:v>28.51</c:v>
                </c:pt>
                <c:pt idx="18">
                  <c:v>28.33</c:v>
                </c:pt>
                <c:pt idx="19">
                  <c:v>27.98</c:v>
                </c:pt>
                <c:pt idx="20">
                  <c:v>27.86</c:v>
                </c:pt>
                <c:pt idx="21">
                  <c:v>28.59</c:v>
                </c:pt>
                <c:pt idx="22">
                  <c:v>28.17</c:v>
                </c:pt>
                <c:pt idx="23">
                  <c:v>27.72</c:v>
                </c:pt>
                <c:pt idx="24">
                  <c:v>26.85</c:v>
                </c:pt>
                <c:pt idx="25">
                  <c:v>26.88</c:v>
                </c:pt>
                <c:pt idx="26">
                  <c:v>27.03</c:v>
                </c:pt>
                <c:pt idx="27">
                  <c:v>27.61</c:v>
                </c:pt>
                <c:pt idx="28">
                  <c:v>29.24</c:v>
                </c:pt>
                <c:pt idx="29">
                  <c:v>28.63</c:v>
                </c:pt>
                <c:pt idx="30">
                  <c:v>27.71</c:v>
                </c:pt>
                <c:pt idx="31">
                  <c:v>27.9</c:v>
                </c:pt>
                <c:pt idx="32">
                  <c:v>28.09</c:v>
                </c:pt>
                <c:pt idx="33">
                  <c:v>28.09</c:v>
                </c:pt>
                <c:pt idx="34">
                  <c:v>27.64</c:v>
                </c:pt>
                <c:pt idx="35">
                  <c:v>28.09</c:v>
                </c:pt>
                <c:pt idx="36">
                  <c:v>26.95</c:v>
                </c:pt>
                <c:pt idx="37">
                  <c:v>26.92</c:v>
                </c:pt>
                <c:pt idx="38">
                  <c:v>27.73</c:v>
                </c:pt>
                <c:pt idx="39">
                  <c:v>28.16</c:v>
                </c:pt>
                <c:pt idx="40">
                  <c:v>28.54</c:v>
                </c:pt>
                <c:pt idx="41">
                  <c:v>28.49</c:v>
                </c:pt>
                <c:pt idx="42">
                  <c:v>27.93</c:v>
                </c:pt>
                <c:pt idx="43">
                  <c:v>28.43</c:v>
                </c:pt>
                <c:pt idx="44">
                  <c:v>28.23</c:v>
                </c:pt>
                <c:pt idx="45">
                  <c:v>28.26</c:v>
                </c:pt>
                <c:pt idx="46">
                  <c:v>27.98</c:v>
                </c:pt>
                <c:pt idx="47">
                  <c:v>27.39</c:v>
                </c:pt>
                <c:pt idx="48">
                  <c:v>26.67</c:v>
                </c:pt>
                <c:pt idx="49">
                  <c:v>26.81</c:v>
                </c:pt>
                <c:pt idx="50">
                  <c:v>27.34</c:v>
                </c:pt>
                <c:pt idx="51">
                  <c:v>27.71</c:v>
                </c:pt>
                <c:pt idx="52">
                  <c:v>28.79</c:v>
                </c:pt>
                <c:pt idx="53">
                  <c:v>28.69</c:v>
                </c:pt>
                <c:pt idx="54">
                  <c:v>28.51</c:v>
                </c:pt>
                <c:pt idx="55">
                  <c:v>28.25</c:v>
                </c:pt>
                <c:pt idx="56">
                  <c:v>28.35</c:v>
                </c:pt>
                <c:pt idx="57">
                  <c:v>28.36</c:v>
                </c:pt>
                <c:pt idx="58">
                  <c:v>27.85</c:v>
                </c:pt>
                <c:pt idx="59">
                  <c:v>27.28</c:v>
                </c:pt>
                <c:pt idx="60">
                  <c:v>27.05</c:v>
                </c:pt>
                <c:pt idx="61">
                  <c:v>27.75</c:v>
                </c:pt>
                <c:pt idx="62">
                  <c:v>27.72</c:v>
                </c:pt>
                <c:pt idx="63">
                  <c:v>28.67</c:v>
                </c:pt>
                <c:pt idx="64">
                  <c:v>29.85</c:v>
                </c:pt>
                <c:pt idx="65">
                  <c:v>29.44</c:v>
                </c:pt>
                <c:pt idx="66">
                  <c:v>28.87</c:v>
                </c:pt>
                <c:pt idx="67">
                  <c:v>29.26</c:v>
                </c:pt>
                <c:pt idx="68">
                  <c:v>28.84</c:v>
                </c:pt>
                <c:pt idx="111">
                  <c:v>28.86</c:v>
                </c:pt>
                <c:pt idx="112">
                  <c:v>29.29</c:v>
                </c:pt>
                <c:pt idx="113">
                  <c:v>29.05</c:v>
                </c:pt>
                <c:pt idx="114">
                  <c:v>28.48</c:v>
                </c:pt>
                <c:pt idx="115">
                  <c:v>28.16</c:v>
                </c:pt>
                <c:pt idx="116">
                  <c:v>27.9</c:v>
                </c:pt>
                <c:pt idx="117">
                  <c:v>28.23</c:v>
                </c:pt>
                <c:pt idx="118">
                  <c:v>27.34</c:v>
                </c:pt>
                <c:pt idx="119">
                  <c:v>26.53</c:v>
                </c:pt>
                <c:pt idx="120">
                  <c:v>25.78</c:v>
                </c:pt>
                <c:pt idx="121">
                  <c:v>26.26</c:v>
                </c:pt>
                <c:pt idx="122">
                  <c:v>27.12</c:v>
                </c:pt>
                <c:pt idx="123">
                  <c:v>28.54</c:v>
                </c:pt>
                <c:pt idx="124">
                  <c:v>29.2</c:v>
                </c:pt>
                <c:pt idx="125">
                  <c:v>29.08</c:v>
                </c:pt>
                <c:pt idx="126">
                  <c:v>28.92</c:v>
                </c:pt>
                <c:pt idx="127">
                  <c:v>28.67</c:v>
                </c:pt>
                <c:pt idx="128">
                  <c:v>29.32</c:v>
                </c:pt>
                <c:pt idx="129">
                  <c:v>28.92</c:v>
                </c:pt>
                <c:pt idx="130">
                  <c:v>28.52</c:v>
                </c:pt>
                <c:pt idx="131">
                  <c:v>27.99</c:v>
                </c:pt>
                <c:pt idx="132">
                  <c:v>26.8</c:v>
                </c:pt>
                <c:pt idx="133">
                  <c:v>27.17</c:v>
                </c:pt>
                <c:pt idx="134">
                  <c:v>27.87</c:v>
                </c:pt>
                <c:pt idx="135">
                  <c:v>28.39</c:v>
                </c:pt>
                <c:pt idx="136">
                  <c:v>29.31</c:v>
                </c:pt>
                <c:pt idx="137">
                  <c:v>28.94</c:v>
                </c:pt>
                <c:pt idx="138">
                  <c:v>28.13</c:v>
                </c:pt>
                <c:pt idx="139">
                  <c:v>28.16</c:v>
                </c:pt>
                <c:pt idx="140">
                  <c:v>28.23</c:v>
                </c:pt>
                <c:pt idx="141">
                  <c:v>27.91</c:v>
                </c:pt>
                <c:pt idx="142">
                  <c:v>28.02</c:v>
                </c:pt>
                <c:pt idx="143">
                  <c:v>27.36</c:v>
                </c:pt>
                <c:pt idx="144">
                  <c:v>27.07</c:v>
                </c:pt>
                <c:pt idx="145">
                  <c:v>27.18</c:v>
                </c:pt>
                <c:pt idx="146">
                  <c:v>28.08</c:v>
                </c:pt>
                <c:pt idx="147">
                  <c:v>28.03</c:v>
                </c:pt>
                <c:pt idx="148">
                  <c:v>28.61</c:v>
                </c:pt>
                <c:pt idx="149">
                  <c:v>29.04</c:v>
                </c:pt>
                <c:pt idx="150">
                  <c:v>28.38</c:v>
                </c:pt>
                <c:pt idx="151">
                  <c:v>28.26</c:v>
                </c:pt>
                <c:pt idx="152">
                  <c:v>28.39</c:v>
                </c:pt>
                <c:pt idx="153">
                  <c:v>28.21</c:v>
                </c:pt>
                <c:pt idx="154">
                  <c:v>27.88</c:v>
                </c:pt>
                <c:pt idx="155">
                  <c:v>27.84</c:v>
                </c:pt>
                <c:pt idx="156">
                  <c:v>27.43</c:v>
                </c:pt>
                <c:pt idx="157">
                  <c:v>27.28</c:v>
                </c:pt>
                <c:pt idx="158">
                  <c:v>27.31</c:v>
                </c:pt>
                <c:pt idx="159">
                  <c:v>28.79</c:v>
                </c:pt>
                <c:pt idx="160">
                  <c:v>29.04</c:v>
                </c:pt>
                <c:pt idx="161">
                  <c:v>29.07</c:v>
                </c:pt>
                <c:pt idx="162">
                  <c:v>28.44</c:v>
                </c:pt>
                <c:pt idx="163">
                  <c:v>28.21</c:v>
                </c:pt>
                <c:pt idx="164">
                  <c:v>28.29</c:v>
                </c:pt>
                <c:pt idx="165">
                  <c:v>27.86</c:v>
                </c:pt>
                <c:pt idx="166">
                  <c:v>27.64</c:v>
                </c:pt>
                <c:pt idx="167">
                  <c:v>27</c:v>
                </c:pt>
                <c:pt idx="168">
                  <c:v>26.44</c:v>
                </c:pt>
                <c:pt idx="169">
                  <c:v>26.04</c:v>
                </c:pt>
                <c:pt idx="170">
                  <c:v>26.99</c:v>
                </c:pt>
                <c:pt idx="171">
                  <c:v>27.63</c:v>
                </c:pt>
                <c:pt idx="172">
                  <c:v>28.29</c:v>
                </c:pt>
                <c:pt idx="173">
                  <c:v>28.14</c:v>
                </c:pt>
                <c:pt idx="174">
                  <c:v>27.81</c:v>
                </c:pt>
                <c:pt idx="175">
                  <c:v>27.7</c:v>
                </c:pt>
                <c:pt idx="176">
                  <c:v>28.11</c:v>
                </c:pt>
                <c:pt idx="177">
                  <c:v>27.93</c:v>
                </c:pt>
                <c:pt idx="178">
                  <c:v>27.72</c:v>
                </c:pt>
                <c:pt idx="179">
                  <c:v>27.27</c:v>
                </c:pt>
                <c:pt idx="180">
                  <c:v>26.54</c:v>
                </c:pt>
                <c:pt idx="181">
                  <c:v>26.53</c:v>
                </c:pt>
                <c:pt idx="182">
                  <c:v>26.94</c:v>
                </c:pt>
                <c:pt idx="183">
                  <c:v>28.09</c:v>
                </c:pt>
                <c:pt idx="184">
                  <c:v>27.96</c:v>
                </c:pt>
                <c:pt idx="185">
                  <c:v>28.17</c:v>
                </c:pt>
                <c:pt idx="186">
                  <c:v>27.85</c:v>
                </c:pt>
                <c:pt idx="187">
                  <c:v>28.24</c:v>
                </c:pt>
                <c:pt idx="188">
                  <c:v>28.33</c:v>
                </c:pt>
                <c:pt idx="189">
                  <c:v>28.1</c:v>
                </c:pt>
                <c:pt idx="190">
                  <c:v>28.28</c:v>
                </c:pt>
                <c:pt idx="191">
                  <c:v>27.53</c:v>
                </c:pt>
                <c:pt idx="192">
                  <c:v>27.3</c:v>
                </c:pt>
                <c:pt idx="193">
                  <c:v>26.85</c:v>
                </c:pt>
                <c:pt idx="194">
                  <c:v>27.95</c:v>
                </c:pt>
                <c:pt idx="195">
                  <c:v>28.65</c:v>
                </c:pt>
                <c:pt idx="196">
                  <c:v>28.36</c:v>
                </c:pt>
                <c:pt idx="197">
                  <c:v>28.95</c:v>
                </c:pt>
                <c:pt idx="198">
                  <c:v>28.67</c:v>
                </c:pt>
                <c:pt idx="199">
                  <c:v>28.2</c:v>
                </c:pt>
                <c:pt idx="200">
                  <c:v>28.37</c:v>
                </c:pt>
                <c:pt idx="201">
                  <c:v>28.36</c:v>
                </c:pt>
                <c:pt idx="203">
                  <c:v>26.84</c:v>
                </c:pt>
                <c:pt idx="204">
                  <c:v>26.84</c:v>
                </c:pt>
                <c:pt idx="205">
                  <c:v>27.29</c:v>
                </c:pt>
                <c:pt idx="206">
                  <c:v>28.01</c:v>
                </c:pt>
                <c:pt idx="207">
                  <c:v>28.54</c:v>
                </c:pt>
                <c:pt idx="208">
                  <c:v>28.33</c:v>
                </c:pt>
                <c:pt idx="209">
                  <c:v>29.66</c:v>
                </c:pt>
                <c:pt idx="210">
                  <c:v>28.66</c:v>
                </c:pt>
                <c:pt idx="211">
                  <c:v>27.96</c:v>
                </c:pt>
                <c:pt idx="212">
                  <c:v>27.99</c:v>
                </c:pt>
                <c:pt idx="213">
                  <c:v>28.29</c:v>
                </c:pt>
                <c:pt idx="214">
                  <c:v>28.21</c:v>
                </c:pt>
                <c:pt idx="215">
                  <c:v>27.87</c:v>
                </c:pt>
                <c:pt idx="216">
                  <c:v>27.3</c:v>
                </c:pt>
                <c:pt idx="217">
                  <c:v>27.23</c:v>
                </c:pt>
                <c:pt idx="218">
                  <c:v>27.85</c:v>
                </c:pt>
                <c:pt idx="219">
                  <c:v>29.13</c:v>
                </c:pt>
                <c:pt idx="220">
                  <c:v>29.44</c:v>
                </c:pt>
                <c:pt idx="221">
                  <c:v>29.17</c:v>
                </c:pt>
                <c:pt idx="222">
                  <c:v>28.47</c:v>
                </c:pt>
                <c:pt idx="223">
                  <c:v>28.44</c:v>
                </c:pt>
                <c:pt idx="224">
                  <c:v>27.97</c:v>
                </c:pt>
                <c:pt idx="225">
                  <c:v>28.4</c:v>
                </c:pt>
                <c:pt idx="226">
                  <c:v>27.59</c:v>
                </c:pt>
                <c:pt idx="227">
                  <c:v>27.4</c:v>
                </c:pt>
                <c:pt idx="228">
                  <c:v>26.91</c:v>
                </c:pt>
                <c:pt idx="229">
                  <c:v>27.02</c:v>
                </c:pt>
                <c:pt idx="230">
                  <c:v>27.45</c:v>
                </c:pt>
                <c:pt idx="231">
                  <c:v>28.33</c:v>
                </c:pt>
                <c:pt idx="232">
                  <c:v>28.63</c:v>
                </c:pt>
                <c:pt idx="233">
                  <c:v>28.4</c:v>
                </c:pt>
                <c:pt idx="234">
                  <c:v>27.99</c:v>
                </c:pt>
                <c:pt idx="235">
                  <c:v>28.03</c:v>
                </c:pt>
                <c:pt idx="236">
                  <c:v>28.07</c:v>
                </c:pt>
                <c:pt idx="237">
                  <c:v>28.45</c:v>
                </c:pt>
                <c:pt idx="238">
                  <c:v>27.81</c:v>
                </c:pt>
                <c:pt idx="239">
                  <c:v>27.48</c:v>
                </c:pt>
                <c:pt idx="240">
                  <c:v>27.19</c:v>
                </c:pt>
                <c:pt idx="241">
                  <c:v>27.25</c:v>
                </c:pt>
                <c:pt idx="242">
                  <c:v>28.27</c:v>
                </c:pt>
                <c:pt idx="243">
                  <c:v>28.89</c:v>
                </c:pt>
                <c:pt idx="244">
                  <c:v>28.94</c:v>
                </c:pt>
                <c:pt idx="245">
                  <c:v>29.33</c:v>
                </c:pt>
                <c:pt idx="246">
                  <c:v>28.69</c:v>
                </c:pt>
                <c:pt idx="247">
                  <c:v>29.06</c:v>
                </c:pt>
                <c:pt idx="248">
                  <c:v>29.11</c:v>
                </c:pt>
                <c:pt idx="249">
                  <c:v>28.42</c:v>
                </c:pt>
                <c:pt idx="250">
                  <c:v>28.01</c:v>
                </c:pt>
                <c:pt idx="251">
                  <c:v>27.38</c:v>
                </c:pt>
                <c:pt idx="252">
                  <c:v>27.01</c:v>
                </c:pt>
                <c:pt idx="253">
                  <c:v>26.95</c:v>
                </c:pt>
                <c:pt idx="254">
                  <c:v>27.52</c:v>
                </c:pt>
                <c:pt idx="255">
                  <c:v>28.21</c:v>
                </c:pt>
                <c:pt idx="256">
                  <c:v>28.57</c:v>
                </c:pt>
                <c:pt idx="257">
                  <c:v>28.53</c:v>
                </c:pt>
                <c:pt idx="258">
                  <c:v>28.05</c:v>
                </c:pt>
                <c:pt idx="259">
                  <c:v>27.95</c:v>
                </c:pt>
                <c:pt idx="260">
                  <c:v>28.57</c:v>
                </c:pt>
                <c:pt idx="261">
                  <c:v>27.98</c:v>
                </c:pt>
                <c:pt idx="262">
                  <c:v>27.59</c:v>
                </c:pt>
                <c:pt idx="263">
                  <c:v>26.71</c:v>
                </c:pt>
                <c:pt idx="264">
                  <c:v>26.93</c:v>
                </c:pt>
                <c:pt idx="265">
                  <c:v>26.91</c:v>
                </c:pt>
                <c:pt idx="266">
                  <c:v>27.16</c:v>
                </c:pt>
                <c:pt idx="267">
                  <c:v>27.99</c:v>
                </c:pt>
                <c:pt idx="268">
                  <c:v>28.13</c:v>
                </c:pt>
                <c:pt idx="269">
                  <c:v>28.8</c:v>
                </c:pt>
                <c:pt idx="270">
                  <c:v>28.5</c:v>
                </c:pt>
                <c:pt idx="271">
                  <c:v>28.51</c:v>
                </c:pt>
                <c:pt idx="272">
                  <c:v>28.44</c:v>
                </c:pt>
                <c:pt idx="273">
                  <c:v>28.42</c:v>
                </c:pt>
                <c:pt idx="274">
                  <c:v>27.73</c:v>
                </c:pt>
                <c:pt idx="275">
                  <c:v>27.78</c:v>
                </c:pt>
                <c:pt idx="276">
                  <c:v>27.36</c:v>
                </c:pt>
                <c:pt idx="277">
                  <c:v>27.56</c:v>
                </c:pt>
                <c:pt idx="278">
                  <c:v>28.23</c:v>
                </c:pt>
                <c:pt idx="279">
                  <c:v>28.67</c:v>
                </c:pt>
                <c:pt idx="280">
                  <c:v>28.76</c:v>
                </c:pt>
                <c:pt idx="281">
                  <c:v>28.79</c:v>
                </c:pt>
                <c:pt idx="282">
                  <c:v>28.17</c:v>
                </c:pt>
                <c:pt idx="283">
                  <c:v>28.25</c:v>
                </c:pt>
                <c:pt idx="284">
                  <c:v>28.96</c:v>
                </c:pt>
                <c:pt idx="285">
                  <c:v>29.11</c:v>
                </c:pt>
                <c:pt idx="286">
                  <c:v>28.49</c:v>
                </c:pt>
                <c:pt idx="287">
                  <c:v>27.46</c:v>
                </c:pt>
                <c:pt idx="288">
                  <c:v>27.15</c:v>
                </c:pt>
                <c:pt idx="289">
                  <c:v>26.99</c:v>
                </c:pt>
                <c:pt idx="290">
                  <c:v>27.4</c:v>
                </c:pt>
                <c:pt idx="291">
                  <c:v>28.07</c:v>
                </c:pt>
                <c:pt idx="292">
                  <c:v>29.13</c:v>
                </c:pt>
                <c:pt idx="293">
                  <c:v>29.04</c:v>
                </c:pt>
                <c:pt idx="294">
                  <c:v>28.41</c:v>
                </c:pt>
                <c:pt idx="295">
                  <c:v>28.52</c:v>
                </c:pt>
                <c:pt idx="296">
                  <c:v>28.42</c:v>
                </c:pt>
                <c:pt idx="297">
                  <c:v>27.93</c:v>
                </c:pt>
                <c:pt idx="298">
                  <c:v>27.23</c:v>
                </c:pt>
                <c:pt idx="299">
                  <c:v>26.37</c:v>
                </c:pt>
                <c:pt idx="300">
                  <c:v>26.24</c:v>
                </c:pt>
                <c:pt idx="301">
                  <c:v>26.45</c:v>
                </c:pt>
                <c:pt idx="302">
                  <c:v>27.08</c:v>
                </c:pt>
                <c:pt idx="303">
                  <c:v>27.56</c:v>
                </c:pt>
                <c:pt idx="306">
                  <c:v>27.95</c:v>
                </c:pt>
                <c:pt idx="307">
                  <c:v>29.77</c:v>
                </c:pt>
                <c:pt idx="308">
                  <c:v>29.28</c:v>
                </c:pt>
                <c:pt idx="309">
                  <c:v>28.72</c:v>
                </c:pt>
                <c:pt idx="310">
                  <c:v>28.55</c:v>
                </c:pt>
                <c:pt idx="311">
                  <c:v>27.76</c:v>
                </c:pt>
                <c:pt idx="312">
                  <c:v>26.93</c:v>
                </c:pt>
                <c:pt idx="313">
                  <c:v>26.68</c:v>
                </c:pt>
                <c:pt idx="314">
                  <c:v>27.37</c:v>
                </c:pt>
                <c:pt idx="315">
                  <c:v>27.69</c:v>
                </c:pt>
                <c:pt idx="316">
                  <c:v>28.89</c:v>
                </c:pt>
                <c:pt idx="317">
                  <c:v>28.91</c:v>
                </c:pt>
                <c:pt idx="318">
                  <c:v>28.14</c:v>
                </c:pt>
                <c:pt idx="319">
                  <c:v>28.59</c:v>
                </c:pt>
                <c:pt idx="320">
                  <c:v>28.67</c:v>
                </c:pt>
                <c:pt idx="321">
                  <c:v>28.86</c:v>
                </c:pt>
                <c:pt idx="322">
                  <c:v>27.42</c:v>
                </c:pt>
                <c:pt idx="323">
                  <c:v>27.59</c:v>
                </c:pt>
                <c:pt idx="324">
                  <c:v>27.79</c:v>
                </c:pt>
                <c:pt idx="325">
                  <c:v>27.46</c:v>
                </c:pt>
                <c:pt idx="326">
                  <c:v>28.49</c:v>
                </c:pt>
                <c:pt idx="327">
                  <c:v>29.04</c:v>
                </c:pt>
                <c:pt idx="328">
                  <c:v>29.3</c:v>
                </c:pt>
                <c:pt idx="329">
                  <c:v>29.96</c:v>
                </c:pt>
                <c:pt idx="330">
                  <c:v>29.05</c:v>
                </c:pt>
                <c:pt idx="331">
                  <c:v>28.82</c:v>
                </c:pt>
                <c:pt idx="332">
                  <c:v>29.96</c:v>
                </c:pt>
                <c:pt idx="333">
                  <c:v>29.46</c:v>
                </c:pt>
                <c:pt idx="334">
                  <c:v>28.91</c:v>
                </c:pt>
                <c:pt idx="335">
                  <c:v>28.2</c:v>
                </c:pt>
                <c:pt idx="336">
                  <c:v>28.16</c:v>
                </c:pt>
                <c:pt idx="337">
                  <c:v>28.27</c:v>
                </c:pt>
                <c:pt idx="338">
                  <c:v>28.78</c:v>
                </c:pt>
                <c:pt idx="339">
                  <c:v>29.83</c:v>
                </c:pt>
                <c:pt idx="340">
                  <c:v>29.11</c:v>
                </c:pt>
                <c:pt idx="341">
                  <c:v>29.27</c:v>
                </c:pt>
                <c:pt idx="342">
                  <c:v>28.93</c:v>
                </c:pt>
                <c:pt idx="343">
                  <c:v>28.95</c:v>
                </c:pt>
                <c:pt idx="344">
                  <c:v>29.93</c:v>
                </c:pt>
                <c:pt idx="345">
                  <c:v>29.8</c:v>
                </c:pt>
                <c:pt idx="346">
                  <c:v>29.26</c:v>
                </c:pt>
                <c:pt idx="347">
                  <c:v>28.09</c:v>
                </c:pt>
                <c:pt idx="348">
                  <c:v>27.96</c:v>
                </c:pt>
                <c:pt idx="349">
                  <c:v>28.49</c:v>
                </c:pt>
                <c:pt idx="350">
                  <c:v>28.13</c:v>
                </c:pt>
                <c:pt idx="351">
                  <c:v>29.19</c:v>
                </c:pt>
                <c:pt idx="352">
                  <c:v>28.95</c:v>
                </c:pt>
                <c:pt idx="353">
                  <c:v>29.08</c:v>
                </c:pt>
                <c:pt idx="354">
                  <c:v>28.95</c:v>
                </c:pt>
                <c:pt idx="355">
                  <c:v>29.06</c:v>
                </c:pt>
                <c:pt idx="356">
                  <c:v>29.21</c:v>
                </c:pt>
                <c:pt idx="357">
                  <c:v>29.62</c:v>
                </c:pt>
                <c:pt idx="358">
                  <c:v>28.66</c:v>
                </c:pt>
                <c:pt idx="359">
                  <c:v>27.94</c:v>
                </c:pt>
                <c:pt idx="360">
                  <c:v>27.55</c:v>
                </c:pt>
                <c:pt idx="361">
                  <c:v>27.41</c:v>
                </c:pt>
                <c:pt idx="362">
                  <c:v>29.31</c:v>
                </c:pt>
                <c:pt idx="363">
                  <c:v>29.58</c:v>
                </c:pt>
                <c:pt idx="364">
                  <c:v>29.64</c:v>
                </c:pt>
                <c:pt idx="365">
                  <c:v>30.39</c:v>
                </c:pt>
                <c:pt idx="366">
                  <c:v>30.26</c:v>
                </c:pt>
                <c:pt idx="367">
                  <c:v>29.73</c:v>
                </c:pt>
                <c:pt idx="368">
                  <c:v>29.53</c:v>
                </c:pt>
                <c:pt idx="369">
                  <c:v>29.13</c:v>
                </c:pt>
                <c:pt idx="370">
                  <c:v>27.94</c:v>
                </c:pt>
                <c:pt idx="371">
                  <c:v>27.34</c:v>
                </c:pt>
                <c:pt idx="372">
                  <c:v>27.43</c:v>
                </c:pt>
                <c:pt idx="373">
                  <c:v>27.77</c:v>
                </c:pt>
                <c:pt idx="374">
                  <c:v>27.98</c:v>
                </c:pt>
                <c:pt idx="375">
                  <c:v>28.47</c:v>
                </c:pt>
                <c:pt idx="376">
                  <c:v>28.85</c:v>
                </c:pt>
                <c:pt idx="377">
                  <c:v>29.3</c:v>
                </c:pt>
                <c:pt idx="378">
                  <c:v>29.15</c:v>
                </c:pt>
                <c:pt idx="379">
                  <c:v>28.88</c:v>
                </c:pt>
                <c:pt idx="380">
                  <c:v>29.07</c:v>
                </c:pt>
                <c:pt idx="384">
                  <c:v>27.48</c:v>
                </c:pt>
                <c:pt idx="385">
                  <c:v>27.83</c:v>
                </c:pt>
                <c:pt idx="386">
                  <c:v>28.41</c:v>
                </c:pt>
                <c:pt idx="387">
                  <c:v>29.3</c:v>
                </c:pt>
                <c:pt idx="388">
                  <c:v>29.77</c:v>
                </c:pt>
                <c:pt idx="389">
                  <c:v>29.62</c:v>
                </c:pt>
                <c:pt idx="390">
                  <c:v>29.06</c:v>
                </c:pt>
                <c:pt idx="391">
                  <c:v>29.25</c:v>
                </c:pt>
                <c:pt idx="392">
                  <c:v>29.47</c:v>
                </c:pt>
                <c:pt idx="393">
                  <c:v>29.05</c:v>
                </c:pt>
                <c:pt idx="394">
                  <c:v>28.06</c:v>
                </c:pt>
                <c:pt idx="395">
                  <c:v>26.98</c:v>
                </c:pt>
                <c:pt idx="396">
                  <c:v>26.77</c:v>
                </c:pt>
                <c:pt idx="397">
                  <c:v>27.34</c:v>
                </c:pt>
                <c:pt idx="398">
                  <c:v>28.29</c:v>
                </c:pt>
                <c:pt idx="399">
                  <c:v>29.18</c:v>
                </c:pt>
                <c:pt idx="400">
                  <c:v>29.19</c:v>
                </c:pt>
                <c:pt idx="401">
                  <c:v>27.42</c:v>
                </c:pt>
                <c:pt idx="402">
                  <c:v>25.87</c:v>
                </c:pt>
                <c:pt idx="403">
                  <c:v>25.91</c:v>
                </c:pt>
                <c:pt idx="404">
                  <c:v>26.35</c:v>
                </c:pt>
                <c:pt idx="405">
                  <c:v>26.71</c:v>
                </c:pt>
                <c:pt idx="406">
                  <c:v>28.21</c:v>
                </c:pt>
                <c:pt idx="407">
                  <c:v>27.46</c:v>
                </c:pt>
                <c:pt idx="408">
                  <c:v>27.15</c:v>
                </c:pt>
                <c:pt idx="409">
                  <c:v>27</c:v>
                </c:pt>
                <c:pt idx="410">
                  <c:v>27.63</c:v>
                </c:pt>
                <c:pt idx="411">
                  <c:v>28.75</c:v>
                </c:pt>
                <c:pt idx="412">
                  <c:v>29.19</c:v>
                </c:pt>
                <c:pt idx="413">
                  <c:v>29.81</c:v>
                </c:pt>
                <c:pt idx="414">
                  <c:v>29.03</c:v>
                </c:pt>
                <c:pt idx="415">
                  <c:v>28.95</c:v>
                </c:pt>
                <c:pt idx="416">
                  <c:v>29.48</c:v>
                </c:pt>
                <c:pt idx="417">
                  <c:v>29.19</c:v>
                </c:pt>
                <c:pt idx="418">
                  <c:v>28.33</c:v>
                </c:pt>
                <c:pt idx="419">
                  <c:v>28.41</c:v>
                </c:pt>
                <c:pt idx="420">
                  <c:v>28.01</c:v>
                </c:pt>
                <c:pt idx="421">
                  <c:v>28.4</c:v>
                </c:pt>
                <c:pt idx="422">
                  <c:v>28.56</c:v>
                </c:pt>
                <c:pt idx="423">
                  <c:v>29.65</c:v>
                </c:pt>
                <c:pt idx="424">
                  <c:v>29.88</c:v>
                </c:pt>
                <c:pt idx="425">
                  <c:v>30</c:v>
                </c:pt>
                <c:pt idx="426">
                  <c:v>29.76</c:v>
                </c:pt>
                <c:pt idx="427">
                  <c:v>29.72</c:v>
                </c:pt>
                <c:pt idx="428">
                  <c:v>29.18</c:v>
                </c:pt>
                <c:pt idx="429">
                  <c:v>28.75</c:v>
                </c:pt>
                <c:pt idx="430">
                  <c:v>27.92</c:v>
                </c:pt>
                <c:pt idx="431">
                  <c:v>26.22</c:v>
                </c:pt>
                <c:pt idx="432">
                  <c:v>27.06</c:v>
                </c:pt>
                <c:pt idx="433">
                  <c:v>27.83</c:v>
                </c:pt>
                <c:pt idx="434">
                  <c:v>28.07</c:v>
                </c:pt>
                <c:pt idx="435">
                  <c:v>28.88</c:v>
                </c:pt>
                <c:pt idx="436">
                  <c:v>29.92</c:v>
                </c:pt>
                <c:pt idx="437">
                  <c:v>29.89</c:v>
                </c:pt>
                <c:pt idx="438">
                  <c:v>29.46</c:v>
                </c:pt>
                <c:pt idx="439">
                  <c:v>29.54</c:v>
                </c:pt>
                <c:pt idx="440">
                  <c:v>29.84</c:v>
                </c:pt>
                <c:pt idx="441">
                  <c:v>29.07</c:v>
                </c:pt>
                <c:pt idx="442">
                  <c:v>28.39</c:v>
                </c:pt>
                <c:pt idx="443">
                  <c:v>27.49</c:v>
                </c:pt>
                <c:pt idx="444">
                  <c:v>27.31</c:v>
                </c:pt>
                <c:pt idx="445">
                  <c:v>27.3</c:v>
                </c:pt>
                <c:pt idx="446">
                  <c:v>27.38</c:v>
                </c:pt>
                <c:pt idx="447">
                  <c:v>28.76</c:v>
                </c:pt>
                <c:pt idx="448">
                  <c:v>29.38</c:v>
                </c:pt>
                <c:pt idx="449">
                  <c:v>29.68</c:v>
                </c:pt>
                <c:pt idx="450">
                  <c:v>28.78</c:v>
                </c:pt>
                <c:pt idx="451">
                  <c:v>28.86</c:v>
                </c:pt>
                <c:pt idx="452">
                  <c:v>29.11</c:v>
                </c:pt>
                <c:pt idx="453">
                  <c:v>28.98</c:v>
                </c:pt>
                <c:pt idx="454">
                  <c:v>27.91</c:v>
                </c:pt>
                <c:pt idx="455">
                  <c:v>27.77</c:v>
                </c:pt>
                <c:pt idx="456">
                  <c:v>27.77</c:v>
                </c:pt>
                <c:pt idx="457">
                  <c:v>27.79</c:v>
                </c:pt>
                <c:pt idx="458">
                  <c:v>27.96</c:v>
                </c:pt>
                <c:pt idx="459">
                  <c:v>28.97</c:v>
                </c:pt>
                <c:pt idx="460">
                  <c:v>29.07</c:v>
                </c:pt>
                <c:pt idx="461">
                  <c:v>28.99</c:v>
                </c:pt>
                <c:pt idx="462">
                  <c:v>28.93</c:v>
                </c:pt>
                <c:pt idx="463">
                  <c:v>28.92</c:v>
                </c:pt>
                <c:pt idx="464">
                  <c:v>29.34</c:v>
                </c:pt>
                <c:pt idx="465">
                  <c:v>29.39</c:v>
                </c:pt>
                <c:pt idx="466">
                  <c:v>29.17</c:v>
                </c:pt>
                <c:pt idx="467">
                  <c:v>28.61</c:v>
                </c:pt>
                <c:pt idx="468">
                  <c:v>27.9</c:v>
                </c:pt>
                <c:pt idx="469">
                  <c:v>27.86</c:v>
                </c:pt>
                <c:pt idx="470">
                  <c:v>28.37</c:v>
                </c:pt>
                <c:pt idx="471">
                  <c:v>28.84</c:v>
                </c:pt>
                <c:pt idx="472">
                  <c:v>29.35</c:v>
                </c:pt>
                <c:pt idx="473">
                  <c:v>29.22</c:v>
                </c:pt>
                <c:pt idx="474">
                  <c:v>29.1</c:v>
                </c:pt>
                <c:pt idx="475">
                  <c:v>28.87</c:v>
                </c:pt>
                <c:pt idx="476">
                  <c:v>29.23</c:v>
                </c:pt>
                <c:pt idx="477">
                  <c:v>29.11</c:v>
                </c:pt>
                <c:pt idx="478">
                  <c:v>28.82</c:v>
                </c:pt>
                <c:pt idx="479">
                  <c:v>28.04</c:v>
                </c:pt>
                <c:pt idx="480">
                  <c:v>27.72</c:v>
                </c:pt>
                <c:pt idx="481">
                  <c:v>27.89</c:v>
                </c:pt>
                <c:pt idx="482">
                  <c:v>27.97</c:v>
                </c:pt>
                <c:pt idx="483">
                  <c:v>28.93</c:v>
                </c:pt>
                <c:pt idx="484">
                  <c:v>28.9</c:v>
                </c:pt>
                <c:pt idx="485">
                  <c:v>29.73</c:v>
                </c:pt>
                <c:pt idx="486">
                  <c:v>28.75</c:v>
                </c:pt>
                <c:pt idx="487">
                  <c:v>28.74</c:v>
                </c:pt>
                <c:pt idx="488">
                  <c:v>29.18</c:v>
                </c:pt>
                <c:pt idx="489">
                  <c:v>29.75</c:v>
                </c:pt>
                <c:pt idx="490">
                  <c:v>29.72</c:v>
                </c:pt>
                <c:pt idx="491">
                  <c:v>28.97</c:v>
                </c:pt>
                <c:pt idx="492">
                  <c:v>28.45</c:v>
                </c:pt>
                <c:pt idx="493">
                  <c:v>27.54</c:v>
                </c:pt>
                <c:pt idx="494">
                  <c:v>28.01</c:v>
                </c:pt>
                <c:pt idx="495">
                  <c:v>29.32</c:v>
                </c:pt>
                <c:pt idx="496">
                  <c:v>29.99</c:v>
                </c:pt>
                <c:pt idx="497">
                  <c:v>30.27</c:v>
                </c:pt>
                <c:pt idx="498">
                  <c:v>28.95</c:v>
                </c:pt>
                <c:pt idx="499">
                  <c:v>29.33</c:v>
                </c:pt>
                <c:pt idx="500">
                  <c:v>29.5</c:v>
                </c:pt>
                <c:pt idx="501">
                  <c:v>29.33</c:v>
                </c:pt>
                <c:pt idx="502">
                  <c:v>28.72</c:v>
                </c:pt>
                <c:pt idx="503">
                  <c:v>28.13</c:v>
                </c:pt>
                <c:pt idx="504">
                  <c:v>27.68</c:v>
                </c:pt>
                <c:pt idx="505">
                  <c:v>28.13</c:v>
                </c:pt>
                <c:pt idx="506">
                  <c:v>28.17</c:v>
                </c:pt>
                <c:pt idx="507">
                  <c:v>29.22</c:v>
                </c:pt>
                <c:pt idx="508">
                  <c:v>29.94</c:v>
                </c:pt>
                <c:pt idx="509">
                  <c:v>29.78</c:v>
                </c:pt>
                <c:pt idx="510">
                  <c:v>29.11</c:v>
                </c:pt>
                <c:pt idx="511">
                  <c:v>29.52</c:v>
                </c:pt>
                <c:pt idx="512">
                  <c:v>29.8</c:v>
                </c:pt>
                <c:pt idx="513">
                  <c:v>29.6</c:v>
                </c:pt>
                <c:pt idx="514">
                  <c:v>29.15</c:v>
                </c:pt>
                <c:pt idx="515">
                  <c:v>27.81</c:v>
                </c:pt>
                <c:pt idx="516">
                  <c:v>27.253</c:v>
                </c:pt>
                <c:pt idx="517">
                  <c:v>27.259</c:v>
                </c:pt>
                <c:pt idx="518">
                  <c:v>27.829000000000001</c:v>
                </c:pt>
                <c:pt idx="519">
                  <c:v>28.805</c:v>
                </c:pt>
                <c:pt idx="520">
                  <c:v>29.434999999999999</c:v>
                </c:pt>
                <c:pt idx="521">
                  <c:v>29.427</c:v>
                </c:pt>
                <c:pt idx="522">
                  <c:v>28.640999999999998</c:v>
                </c:pt>
                <c:pt idx="523">
                  <c:v>28.747</c:v>
                </c:pt>
                <c:pt idx="524">
                  <c:v>29.161999999999999</c:v>
                </c:pt>
                <c:pt idx="525">
                  <c:v>28.762</c:v>
                </c:pt>
                <c:pt idx="526">
                  <c:v>28.626999999999999</c:v>
                </c:pt>
                <c:pt idx="527">
                  <c:v>28.594999999999999</c:v>
                </c:pt>
                <c:pt idx="528">
                  <c:v>27.605</c:v>
                </c:pt>
                <c:pt idx="529">
                  <c:v>27.728000000000002</c:v>
                </c:pt>
                <c:pt idx="530">
                  <c:v>27.949000000000002</c:v>
                </c:pt>
                <c:pt idx="531">
                  <c:v>28.951000000000001</c:v>
                </c:pt>
                <c:pt idx="532">
                  <c:v>29.635000000000002</c:v>
                </c:pt>
                <c:pt idx="533">
                  <c:v>30.045000000000002</c:v>
                </c:pt>
                <c:pt idx="534">
                  <c:v>28.917999999999999</c:v>
                </c:pt>
                <c:pt idx="535">
                  <c:v>29.268999999999998</c:v>
                </c:pt>
                <c:pt idx="536">
                  <c:v>29.347000000000001</c:v>
                </c:pt>
                <c:pt idx="537">
                  <c:v>29.475999999999999</c:v>
                </c:pt>
                <c:pt idx="556">
                  <c:v>29.030999999999999</c:v>
                </c:pt>
                <c:pt idx="557">
                  <c:v>29.452999999999999</c:v>
                </c:pt>
                <c:pt idx="558">
                  <c:v>29.370999999999999</c:v>
                </c:pt>
                <c:pt idx="559">
                  <c:v>29.236000000000001</c:v>
                </c:pt>
                <c:pt idx="560">
                  <c:v>29.582999999999998</c:v>
                </c:pt>
                <c:pt idx="561">
                  <c:v>29.966999999999999</c:v>
                </c:pt>
                <c:pt idx="562">
                  <c:v>29.12</c:v>
                </c:pt>
                <c:pt idx="563">
                  <c:v>28.358000000000001</c:v>
                </c:pt>
                <c:pt idx="564">
                  <c:v>27.908000000000001</c:v>
                </c:pt>
                <c:pt idx="565">
                  <c:v>28.053999999999998</c:v>
                </c:pt>
                <c:pt idx="566">
                  <c:v>28.315999999999999</c:v>
                </c:pt>
                <c:pt idx="567">
                  <c:v>29.126999999999999</c:v>
                </c:pt>
                <c:pt idx="568">
                  <c:v>29.782</c:v>
                </c:pt>
                <c:pt idx="569">
                  <c:v>29.792000000000002</c:v>
                </c:pt>
                <c:pt idx="570">
                  <c:v>29.062000000000001</c:v>
                </c:pt>
                <c:pt idx="571">
                  <c:v>29.428000000000001</c:v>
                </c:pt>
                <c:pt idx="572">
                  <c:v>29.690999999999999</c:v>
                </c:pt>
                <c:pt idx="573">
                  <c:v>29.829000000000001</c:v>
                </c:pt>
              </c:numCache>
            </c:numRef>
          </c:yVal>
          <c:smooth val="0"/>
          <c:extLst>
            <c:ext xmlns:c16="http://schemas.microsoft.com/office/drawing/2014/chart" uri="{C3380CC4-5D6E-409C-BE32-E72D297353CC}">
              <c16:uniqueId val="{00000000-D885-4F75-8449-76B5D888EC70}"/>
            </c:ext>
          </c:extLst>
        </c:ser>
        <c:dLbls>
          <c:showLegendKey val="0"/>
          <c:showVal val="0"/>
          <c:showCatName val="0"/>
          <c:showSerName val="0"/>
          <c:showPercent val="0"/>
          <c:showBubbleSize val="0"/>
        </c:dLbls>
        <c:axId val="645878576"/>
        <c:axId val="645878968"/>
      </c:scatterChart>
      <c:valAx>
        <c:axId val="645878576"/>
        <c:scaling>
          <c:orientation val="minMax"/>
          <c:max val="2024"/>
          <c:min val="1974"/>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5878968"/>
        <c:crosses val="autoZero"/>
        <c:crossBetween val="midCat"/>
        <c:majorUnit val="2"/>
        <c:minorUnit val="0.16670000000000004"/>
      </c:valAx>
      <c:valAx>
        <c:axId val="64587896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58785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Galeta Pier, 1m</a:t>
            </a:r>
          </a:p>
        </c:rich>
      </c:tx>
      <c:layout>
        <c:manualLayout>
          <c:xMode val="edge"/>
          <c:yMode val="edge"/>
          <c:x val="0.51115343066910512"/>
          <c:y val="5.8823529411764705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1"/>
          <c:order val="0"/>
          <c:tx>
            <c:v>Tower</c:v>
          </c:tx>
          <c:spPr>
            <a:ln w="28575" cap="rnd">
              <a:solidFill>
                <a:srgbClr val="2D11FB"/>
              </a:solidFill>
              <a:round/>
            </a:ln>
            <a:effectLst/>
          </c:spPr>
          <c:marker>
            <c:symbol val="none"/>
          </c:marker>
          <c:trendline>
            <c:spPr>
              <a:ln w="19050" cap="rnd">
                <a:solidFill>
                  <a:srgbClr val="00B0F0"/>
                </a:solidFill>
                <a:prstDash val="sysDot"/>
              </a:ln>
              <a:effectLst/>
            </c:spPr>
            <c:trendlineType val="linear"/>
            <c:dispRSqr val="0"/>
            <c:dispEq val="1"/>
            <c:trendlineLbl>
              <c:layout>
                <c:manualLayout>
                  <c:x val="-0.80531133315476811"/>
                  <c:y val="-0.3253700787401575"/>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Vert_Atl!$C$332:$C$999</c:f>
              <c:numCache>
                <c:formatCode>0.0</c:formatCode>
                <c:ptCount val="668"/>
                <c:pt idx="0">
                  <c:v>2002.25</c:v>
                </c:pt>
                <c:pt idx="1">
                  <c:v>2002.3333333333333</c:v>
                </c:pt>
                <c:pt idx="2">
                  <c:v>2002.4166666666667</c:v>
                </c:pt>
                <c:pt idx="3">
                  <c:v>2002.5</c:v>
                </c:pt>
                <c:pt idx="4">
                  <c:v>2002.5833333333333</c:v>
                </c:pt>
                <c:pt idx="5">
                  <c:v>2002.6666666666667</c:v>
                </c:pt>
                <c:pt idx="6">
                  <c:v>2002.75</c:v>
                </c:pt>
                <c:pt idx="7">
                  <c:v>2002.8333333333333</c:v>
                </c:pt>
                <c:pt idx="8">
                  <c:v>2002.9166666666667</c:v>
                </c:pt>
                <c:pt idx="9">
                  <c:v>2003</c:v>
                </c:pt>
                <c:pt idx="10">
                  <c:v>2003.0833333333333</c:v>
                </c:pt>
                <c:pt idx="11">
                  <c:v>2003.1666666666667</c:v>
                </c:pt>
                <c:pt idx="12">
                  <c:v>2003.25</c:v>
                </c:pt>
                <c:pt idx="13">
                  <c:v>2003.3333333333333</c:v>
                </c:pt>
                <c:pt idx="14">
                  <c:v>2003.4166666666667</c:v>
                </c:pt>
                <c:pt idx="15">
                  <c:v>2003.5</c:v>
                </c:pt>
                <c:pt idx="16">
                  <c:v>2003.5833333333333</c:v>
                </c:pt>
                <c:pt idx="17">
                  <c:v>2003.6666666666667</c:v>
                </c:pt>
                <c:pt idx="18">
                  <c:v>2003.75</c:v>
                </c:pt>
                <c:pt idx="19">
                  <c:v>2003.8333333333333</c:v>
                </c:pt>
                <c:pt idx="20">
                  <c:v>2003.9166666666667</c:v>
                </c:pt>
                <c:pt idx="21">
                  <c:v>2004</c:v>
                </c:pt>
                <c:pt idx="22">
                  <c:v>2004.0833333333333</c:v>
                </c:pt>
                <c:pt idx="23">
                  <c:v>2004.1666666666667</c:v>
                </c:pt>
                <c:pt idx="24">
                  <c:v>2004.25</c:v>
                </c:pt>
                <c:pt idx="25">
                  <c:v>2004.3333333333333</c:v>
                </c:pt>
                <c:pt idx="26">
                  <c:v>2004.4166666666667</c:v>
                </c:pt>
                <c:pt idx="27">
                  <c:v>2004.5</c:v>
                </c:pt>
                <c:pt idx="28">
                  <c:v>2004.5833333333333</c:v>
                </c:pt>
                <c:pt idx="29">
                  <c:v>2004.6666666666667</c:v>
                </c:pt>
                <c:pt idx="30">
                  <c:v>2004.75</c:v>
                </c:pt>
                <c:pt idx="31">
                  <c:v>2004.8333333333333</c:v>
                </c:pt>
                <c:pt idx="32">
                  <c:v>2004.9166666666667</c:v>
                </c:pt>
                <c:pt idx="33">
                  <c:v>2005</c:v>
                </c:pt>
                <c:pt idx="34">
                  <c:v>2005.0833333333333</c:v>
                </c:pt>
                <c:pt idx="35">
                  <c:v>2005.1666666666667</c:v>
                </c:pt>
                <c:pt idx="36">
                  <c:v>2005.25</c:v>
                </c:pt>
                <c:pt idx="37">
                  <c:v>2005.3333333333333</c:v>
                </c:pt>
                <c:pt idx="38">
                  <c:v>2005.4166666666667</c:v>
                </c:pt>
                <c:pt idx="39">
                  <c:v>2005.5</c:v>
                </c:pt>
                <c:pt idx="40">
                  <c:v>2005.5833333333333</c:v>
                </c:pt>
                <c:pt idx="41">
                  <c:v>2005.6666666666667</c:v>
                </c:pt>
                <c:pt idx="42">
                  <c:v>2005.75</c:v>
                </c:pt>
                <c:pt idx="43">
                  <c:v>2005.8333333333333</c:v>
                </c:pt>
                <c:pt idx="44">
                  <c:v>2005.9166666666667</c:v>
                </c:pt>
                <c:pt idx="45">
                  <c:v>2006</c:v>
                </c:pt>
                <c:pt idx="46">
                  <c:v>2006.0833333333333</c:v>
                </c:pt>
                <c:pt idx="47">
                  <c:v>2006.1666666666667</c:v>
                </c:pt>
                <c:pt idx="48">
                  <c:v>2006.25</c:v>
                </c:pt>
                <c:pt idx="49">
                  <c:v>2006.3333333333333</c:v>
                </c:pt>
                <c:pt idx="50">
                  <c:v>2006.4166666666667</c:v>
                </c:pt>
                <c:pt idx="51">
                  <c:v>2006.5</c:v>
                </c:pt>
                <c:pt idx="52">
                  <c:v>2006.5833333333333</c:v>
                </c:pt>
                <c:pt idx="53">
                  <c:v>2006.6666666666667</c:v>
                </c:pt>
                <c:pt idx="54">
                  <c:v>2006.75</c:v>
                </c:pt>
                <c:pt idx="55">
                  <c:v>2006.8333333333333</c:v>
                </c:pt>
                <c:pt idx="56">
                  <c:v>2006.9166666666667</c:v>
                </c:pt>
                <c:pt idx="57">
                  <c:v>2007</c:v>
                </c:pt>
                <c:pt idx="58">
                  <c:v>2007.0833333333333</c:v>
                </c:pt>
                <c:pt idx="59">
                  <c:v>2007.1666666666667</c:v>
                </c:pt>
                <c:pt idx="60">
                  <c:v>2007.25</c:v>
                </c:pt>
                <c:pt idx="61">
                  <c:v>2007.3333333333333</c:v>
                </c:pt>
                <c:pt idx="62">
                  <c:v>2007.4166666666667</c:v>
                </c:pt>
                <c:pt idx="63">
                  <c:v>2007.5</c:v>
                </c:pt>
                <c:pt idx="64">
                  <c:v>2007.5833333333333</c:v>
                </c:pt>
                <c:pt idx="65">
                  <c:v>2007.6666666666667</c:v>
                </c:pt>
                <c:pt idx="66">
                  <c:v>2007.75</c:v>
                </c:pt>
                <c:pt idx="67">
                  <c:v>2007.8333333333333</c:v>
                </c:pt>
                <c:pt idx="68">
                  <c:v>2007.9166666666667</c:v>
                </c:pt>
                <c:pt idx="69">
                  <c:v>2008</c:v>
                </c:pt>
                <c:pt idx="70">
                  <c:v>2008.0833333333333</c:v>
                </c:pt>
                <c:pt idx="71">
                  <c:v>2008.1666666666667</c:v>
                </c:pt>
                <c:pt idx="72">
                  <c:v>2008.25</c:v>
                </c:pt>
                <c:pt idx="73">
                  <c:v>2008.3333333333333</c:v>
                </c:pt>
                <c:pt idx="74">
                  <c:v>2008.4166666666667</c:v>
                </c:pt>
                <c:pt idx="75">
                  <c:v>2008.5</c:v>
                </c:pt>
                <c:pt idx="76">
                  <c:v>2008.5833333333333</c:v>
                </c:pt>
                <c:pt idx="77">
                  <c:v>2008.6666666666667</c:v>
                </c:pt>
                <c:pt idx="78">
                  <c:v>2008.75</c:v>
                </c:pt>
                <c:pt idx="79">
                  <c:v>2008.8333333333333</c:v>
                </c:pt>
                <c:pt idx="80">
                  <c:v>2008.9166666666667</c:v>
                </c:pt>
                <c:pt idx="81">
                  <c:v>2009</c:v>
                </c:pt>
                <c:pt idx="82">
                  <c:v>2009.0833333333333</c:v>
                </c:pt>
                <c:pt idx="83">
                  <c:v>2009.1666666666667</c:v>
                </c:pt>
                <c:pt idx="84">
                  <c:v>2009.25</c:v>
                </c:pt>
                <c:pt idx="85">
                  <c:v>2009.3333333333333</c:v>
                </c:pt>
                <c:pt idx="86">
                  <c:v>2009.4166666666667</c:v>
                </c:pt>
                <c:pt idx="87">
                  <c:v>2009.5</c:v>
                </c:pt>
                <c:pt idx="88">
                  <c:v>2009.5833333333333</c:v>
                </c:pt>
                <c:pt idx="89">
                  <c:v>2009.6666666666667</c:v>
                </c:pt>
                <c:pt idx="90">
                  <c:v>2009.75</c:v>
                </c:pt>
                <c:pt idx="91">
                  <c:v>2009.8333333333333</c:v>
                </c:pt>
                <c:pt idx="92">
                  <c:v>2009.9166666666667</c:v>
                </c:pt>
                <c:pt idx="93">
                  <c:v>2010</c:v>
                </c:pt>
                <c:pt idx="94">
                  <c:v>2010.0833333333333</c:v>
                </c:pt>
                <c:pt idx="95">
                  <c:v>2010.1666666666667</c:v>
                </c:pt>
                <c:pt idx="96">
                  <c:v>2010.25</c:v>
                </c:pt>
                <c:pt idx="97">
                  <c:v>2010.3333333333333</c:v>
                </c:pt>
                <c:pt idx="98">
                  <c:v>2010.4166666666667</c:v>
                </c:pt>
                <c:pt idx="99">
                  <c:v>2010.5</c:v>
                </c:pt>
                <c:pt idx="100">
                  <c:v>2010.5833333333333</c:v>
                </c:pt>
                <c:pt idx="101">
                  <c:v>2010.6666666666667</c:v>
                </c:pt>
                <c:pt idx="102">
                  <c:v>2010.75</c:v>
                </c:pt>
                <c:pt idx="103">
                  <c:v>2010.8333333333333</c:v>
                </c:pt>
                <c:pt idx="104">
                  <c:v>2010.9166666666667</c:v>
                </c:pt>
                <c:pt idx="105">
                  <c:v>2011</c:v>
                </c:pt>
                <c:pt idx="106">
                  <c:v>2011.0833333333333</c:v>
                </c:pt>
                <c:pt idx="107">
                  <c:v>2011.1666666666667</c:v>
                </c:pt>
                <c:pt idx="108">
                  <c:v>2011.25</c:v>
                </c:pt>
                <c:pt idx="109">
                  <c:v>2011.3333333333333</c:v>
                </c:pt>
                <c:pt idx="110">
                  <c:v>2011.4166666666667</c:v>
                </c:pt>
                <c:pt idx="111">
                  <c:v>2011.5</c:v>
                </c:pt>
                <c:pt idx="112">
                  <c:v>2011.5833333333333</c:v>
                </c:pt>
                <c:pt idx="113">
                  <c:v>2011.6666666666667</c:v>
                </c:pt>
                <c:pt idx="114">
                  <c:v>2011.75</c:v>
                </c:pt>
                <c:pt idx="115">
                  <c:v>2011.8333333333333</c:v>
                </c:pt>
                <c:pt idx="116">
                  <c:v>2011.9166666666667</c:v>
                </c:pt>
                <c:pt idx="117">
                  <c:v>2012</c:v>
                </c:pt>
                <c:pt idx="118">
                  <c:v>2012.0833333333333</c:v>
                </c:pt>
                <c:pt idx="119">
                  <c:v>2012.1666666666667</c:v>
                </c:pt>
                <c:pt idx="120">
                  <c:v>2012.25</c:v>
                </c:pt>
                <c:pt idx="121">
                  <c:v>2012.3333333333333</c:v>
                </c:pt>
                <c:pt idx="122">
                  <c:v>2012.4166666666667</c:v>
                </c:pt>
                <c:pt idx="123">
                  <c:v>2012.5</c:v>
                </c:pt>
                <c:pt idx="124">
                  <c:v>2012.5833333333333</c:v>
                </c:pt>
                <c:pt idx="125">
                  <c:v>2012.6666666666667</c:v>
                </c:pt>
                <c:pt idx="126">
                  <c:v>2012.75</c:v>
                </c:pt>
                <c:pt idx="127">
                  <c:v>2012.8333333333333</c:v>
                </c:pt>
                <c:pt idx="128">
                  <c:v>2012.9166666666667</c:v>
                </c:pt>
                <c:pt idx="129">
                  <c:v>2013</c:v>
                </c:pt>
                <c:pt idx="130">
                  <c:v>2013.0833333333333</c:v>
                </c:pt>
                <c:pt idx="131">
                  <c:v>2013.1666666666667</c:v>
                </c:pt>
                <c:pt idx="132">
                  <c:v>2013.25</c:v>
                </c:pt>
                <c:pt idx="133">
                  <c:v>2013.3333333333333</c:v>
                </c:pt>
                <c:pt idx="134">
                  <c:v>2013.4166666666667</c:v>
                </c:pt>
                <c:pt idx="135">
                  <c:v>2013.5</c:v>
                </c:pt>
                <c:pt idx="136">
                  <c:v>2013.5833333333333</c:v>
                </c:pt>
                <c:pt idx="137">
                  <c:v>2013.6666666666667</c:v>
                </c:pt>
                <c:pt idx="138">
                  <c:v>2013.75</c:v>
                </c:pt>
                <c:pt idx="139">
                  <c:v>2013.8333333333333</c:v>
                </c:pt>
                <c:pt idx="140">
                  <c:v>2013.9166666666667</c:v>
                </c:pt>
                <c:pt idx="141">
                  <c:v>2014</c:v>
                </c:pt>
                <c:pt idx="142">
                  <c:v>2014.0833333333333</c:v>
                </c:pt>
                <c:pt idx="143">
                  <c:v>2014.1666666666667</c:v>
                </c:pt>
                <c:pt idx="144">
                  <c:v>2014.25</c:v>
                </c:pt>
                <c:pt idx="145">
                  <c:v>2014.3333333333333</c:v>
                </c:pt>
                <c:pt idx="146">
                  <c:v>2014.4166666666667</c:v>
                </c:pt>
                <c:pt idx="147">
                  <c:v>2014.5</c:v>
                </c:pt>
                <c:pt idx="148">
                  <c:v>2014.5833333333333</c:v>
                </c:pt>
                <c:pt idx="149">
                  <c:v>2014.6666666666667</c:v>
                </c:pt>
                <c:pt idx="150">
                  <c:v>2014.75</c:v>
                </c:pt>
                <c:pt idx="151">
                  <c:v>2014.8333333333333</c:v>
                </c:pt>
                <c:pt idx="152">
                  <c:v>2014.9166666666667</c:v>
                </c:pt>
                <c:pt idx="153">
                  <c:v>2015</c:v>
                </c:pt>
                <c:pt idx="154">
                  <c:v>2015.0833333333333</c:v>
                </c:pt>
                <c:pt idx="155">
                  <c:v>2015.1666666666667</c:v>
                </c:pt>
                <c:pt idx="156">
                  <c:v>2015.25</c:v>
                </c:pt>
                <c:pt idx="157">
                  <c:v>2015.3333333333333</c:v>
                </c:pt>
                <c:pt idx="158">
                  <c:v>2015.4166666666667</c:v>
                </c:pt>
                <c:pt idx="159">
                  <c:v>2015.5</c:v>
                </c:pt>
                <c:pt idx="160">
                  <c:v>2015.5833333333333</c:v>
                </c:pt>
                <c:pt idx="161">
                  <c:v>2015.6666666666667</c:v>
                </c:pt>
                <c:pt idx="162">
                  <c:v>2015.75</c:v>
                </c:pt>
                <c:pt idx="163">
                  <c:v>2015.8333333333333</c:v>
                </c:pt>
                <c:pt idx="164">
                  <c:v>2015.9166666666667</c:v>
                </c:pt>
                <c:pt idx="165">
                  <c:v>2016</c:v>
                </c:pt>
                <c:pt idx="166">
                  <c:v>2016.0833333333333</c:v>
                </c:pt>
                <c:pt idx="167">
                  <c:v>2016.1666666666667</c:v>
                </c:pt>
                <c:pt idx="168">
                  <c:v>2016.25</c:v>
                </c:pt>
                <c:pt idx="169">
                  <c:v>2016.3333333333333</c:v>
                </c:pt>
                <c:pt idx="170">
                  <c:v>2016.4166666666667</c:v>
                </c:pt>
                <c:pt idx="171">
                  <c:v>2016.5</c:v>
                </c:pt>
                <c:pt idx="172">
                  <c:v>2016.5833333333333</c:v>
                </c:pt>
                <c:pt idx="173">
                  <c:v>2016.6666666666667</c:v>
                </c:pt>
                <c:pt idx="174">
                  <c:v>2016.75</c:v>
                </c:pt>
                <c:pt idx="175">
                  <c:v>2016.8333333333333</c:v>
                </c:pt>
                <c:pt idx="176">
                  <c:v>2016.9166666666667</c:v>
                </c:pt>
                <c:pt idx="177">
                  <c:v>2017</c:v>
                </c:pt>
                <c:pt idx="178">
                  <c:v>2017.0833333333333</c:v>
                </c:pt>
                <c:pt idx="179">
                  <c:v>2017.1666666666667</c:v>
                </c:pt>
                <c:pt idx="180">
                  <c:v>2017.25</c:v>
                </c:pt>
                <c:pt idx="181">
                  <c:v>2017.3333333333333</c:v>
                </c:pt>
                <c:pt idx="182">
                  <c:v>2017.4166666666667</c:v>
                </c:pt>
                <c:pt idx="183">
                  <c:v>2017.5</c:v>
                </c:pt>
                <c:pt idx="184">
                  <c:v>2017.5833333333333</c:v>
                </c:pt>
                <c:pt idx="185">
                  <c:v>2017.6666666666667</c:v>
                </c:pt>
                <c:pt idx="186">
                  <c:v>2017.75</c:v>
                </c:pt>
                <c:pt idx="187">
                  <c:v>2017.8333333333333</c:v>
                </c:pt>
                <c:pt idx="188">
                  <c:v>2017.9166666666667</c:v>
                </c:pt>
                <c:pt idx="189">
                  <c:v>2018</c:v>
                </c:pt>
                <c:pt idx="190">
                  <c:v>2018.0833333333333</c:v>
                </c:pt>
                <c:pt idx="191">
                  <c:v>2018.1666666666667</c:v>
                </c:pt>
                <c:pt idx="192">
                  <c:v>2018.25</c:v>
                </c:pt>
                <c:pt idx="193">
                  <c:v>2018.3333333333333</c:v>
                </c:pt>
                <c:pt idx="194">
                  <c:v>2018.4166666666667</c:v>
                </c:pt>
                <c:pt idx="195">
                  <c:v>2018.5</c:v>
                </c:pt>
                <c:pt idx="196">
                  <c:v>2018.5833333333333</c:v>
                </c:pt>
                <c:pt idx="197">
                  <c:v>2018.6666666666667</c:v>
                </c:pt>
                <c:pt idx="198">
                  <c:v>2018.75</c:v>
                </c:pt>
                <c:pt idx="199">
                  <c:v>2018.8333333333333</c:v>
                </c:pt>
                <c:pt idx="200">
                  <c:v>2018.9166666666667</c:v>
                </c:pt>
                <c:pt idx="201">
                  <c:v>2019</c:v>
                </c:pt>
                <c:pt idx="202">
                  <c:v>2019.0833333333333</c:v>
                </c:pt>
                <c:pt idx="203">
                  <c:v>2019.1666666666667</c:v>
                </c:pt>
                <c:pt idx="204">
                  <c:v>2019.25</c:v>
                </c:pt>
                <c:pt idx="205">
                  <c:v>2019.3333333333333</c:v>
                </c:pt>
                <c:pt idx="206">
                  <c:v>2019.4166666666667</c:v>
                </c:pt>
                <c:pt idx="207">
                  <c:v>2019.5</c:v>
                </c:pt>
                <c:pt idx="208">
                  <c:v>2019.5833333333333</c:v>
                </c:pt>
                <c:pt idx="209">
                  <c:v>2019.6666666666667</c:v>
                </c:pt>
                <c:pt idx="210">
                  <c:v>2019.75</c:v>
                </c:pt>
                <c:pt idx="211">
                  <c:v>2019.8333333333333</c:v>
                </c:pt>
                <c:pt idx="212">
                  <c:v>2019.9166666666667</c:v>
                </c:pt>
                <c:pt idx="213">
                  <c:v>2020</c:v>
                </c:pt>
                <c:pt idx="214">
                  <c:v>2020.0833333333333</c:v>
                </c:pt>
                <c:pt idx="215">
                  <c:v>2020.1666666666667</c:v>
                </c:pt>
                <c:pt idx="216">
                  <c:v>2020.25</c:v>
                </c:pt>
                <c:pt idx="217">
                  <c:v>2020.3333333333333</c:v>
                </c:pt>
                <c:pt idx="218">
                  <c:v>2020.4166666666667</c:v>
                </c:pt>
                <c:pt idx="219">
                  <c:v>2020.5</c:v>
                </c:pt>
                <c:pt idx="220">
                  <c:v>2020.5833333333333</c:v>
                </c:pt>
                <c:pt idx="221">
                  <c:v>2020.6666666666667</c:v>
                </c:pt>
                <c:pt idx="222">
                  <c:v>2020.75</c:v>
                </c:pt>
                <c:pt idx="223">
                  <c:v>2020.8333333333333</c:v>
                </c:pt>
                <c:pt idx="224">
                  <c:v>2020.9166666666667</c:v>
                </c:pt>
                <c:pt idx="225">
                  <c:v>2021</c:v>
                </c:pt>
                <c:pt idx="226">
                  <c:v>2021.0833333333333</c:v>
                </c:pt>
                <c:pt idx="227">
                  <c:v>2021.1666666666667</c:v>
                </c:pt>
                <c:pt idx="228">
                  <c:v>2021.25</c:v>
                </c:pt>
                <c:pt idx="229">
                  <c:v>2021.3333333333333</c:v>
                </c:pt>
                <c:pt idx="230">
                  <c:v>2021.4166666666667</c:v>
                </c:pt>
                <c:pt idx="231">
                  <c:v>2021.5</c:v>
                </c:pt>
                <c:pt idx="232">
                  <c:v>2021.5833333333333</c:v>
                </c:pt>
                <c:pt idx="233">
                  <c:v>2021.6666666666667</c:v>
                </c:pt>
                <c:pt idx="234">
                  <c:v>2021.75</c:v>
                </c:pt>
                <c:pt idx="235">
                  <c:v>2021.8333333333333</c:v>
                </c:pt>
                <c:pt idx="236">
                  <c:v>2021.9166666666667</c:v>
                </c:pt>
                <c:pt idx="237">
                  <c:v>2022</c:v>
                </c:pt>
                <c:pt idx="238">
                  <c:v>2022.0833333333333</c:v>
                </c:pt>
                <c:pt idx="239">
                  <c:v>2022.1666666666667</c:v>
                </c:pt>
                <c:pt idx="240">
                  <c:v>2022.25</c:v>
                </c:pt>
                <c:pt idx="241">
                  <c:v>2022.3333333333333</c:v>
                </c:pt>
                <c:pt idx="242">
                  <c:v>2022.4166666666667</c:v>
                </c:pt>
                <c:pt idx="243">
                  <c:v>2022.5</c:v>
                </c:pt>
                <c:pt idx="244">
                  <c:v>2022.5833333333333</c:v>
                </c:pt>
                <c:pt idx="245">
                  <c:v>2022.6666666666667</c:v>
                </c:pt>
                <c:pt idx="246">
                  <c:v>2022.75</c:v>
                </c:pt>
                <c:pt idx="247">
                  <c:v>2022.8333333333333</c:v>
                </c:pt>
                <c:pt idx="248">
                  <c:v>2022.9166666666667</c:v>
                </c:pt>
              </c:numCache>
            </c:numRef>
          </c:xVal>
          <c:yVal>
            <c:numRef>
              <c:f>Vert_Atl!$G$332:$G$999</c:f>
              <c:numCache>
                <c:formatCode>0.0</c:formatCode>
                <c:ptCount val="668"/>
                <c:pt idx="0">
                  <c:v>28.61</c:v>
                </c:pt>
                <c:pt idx="1">
                  <c:v>29.08</c:v>
                </c:pt>
                <c:pt idx="2">
                  <c:v>29.59</c:v>
                </c:pt>
                <c:pt idx="3">
                  <c:v>29.18</c:v>
                </c:pt>
                <c:pt idx="4">
                  <c:v>28.92</c:v>
                </c:pt>
                <c:pt idx="5">
                  <c:v>29.58</c:v>
                </c:pt>
                <c:pt idx="6">
                  <c:v>29.38</c:v>
                </c:pt>
                <c:pt idx="7">
                  <c:v>29.41</c:v>
                </c:pt>
                <c:pt idx="8">
                  <c:v>28.52</c:v>
                </c:pt>
                <c:pt idx="9">
                  <c:v>27.92</c:v>
                </c:pt>
                <c:pt idx="10">
                  <c:v>28.17</c:v>
                </c:pt>
                <c:pt idx="11">
                  <c:v>28.69</c:v>
                </c:pt>
                <c:pt idx="12">
                  <c:v>29.5</c:v>
                </c:pt>
                <c:pt idx="13">
                  <c:v>29.48</c:v>
                </c:pt>
                <c:pt idx="14">
                  <c:v>29.56</c:v>
                </c:pt>
                <c:pt idx="15">
                  <c:v>29.09</c:v>
                </c:pt>
                <c:pt idx="16">
                  <c:v>28.78</c:v>
                </c:pt>
                <c:pt idx="34">
                  <c:v>27.33</c:v>
                </c:pt>
                <c:pt idx="35">
                  <c:v>28.87</c:v>
                </c:pt>
                <c:pt idx="36">
                  <c:v>29.03</c:v>
                </c:pt>
                <c:pt idx="37">
                  <c:v>29.17</c:v>
                </c:pt>
                <c:pt idx="38">
                  <c:v>29.85</c:v>
                </c:pt>
                <c:pt idx="39">
                  <c:v>29.9</c:v>
                </c:pt>
                <c:pt idx="40">
                  <c:v>29.17</c:v>
                </c:pt>
                <c:pt idx="41">
                  <c:v>29.26</c:v>
                </c:pt>
                <c:pt idx="42">
                  <c:v>29.3</c:v>
                </c:pt>
                <c:pt idx="43">
                  <c:v>28.31</c:v>
                </c:pt>
                <c:pt idx="44">
                  <c:v>27.92</c:v>
                </c:pt>
                <c:pt idx="45">
                  <c:v>27.77</c:v>
                </c:pt>
                <c:pt idx="46">
                  <c:v>27.52</c:v>
                </c:pt>
                <c:pt idx="47">
                  <c:v>27.85</c:v>
                </c:pt>
                <c:pt idx="48">
                  <c:v>28.51</c:v>
                </c:pt>
                <c:pt idx="49">
                  <c:v>29.02</c:v>
                </c:pt>
                <c:pt idx="50">
                  <c:v>29.38</c:v>
                </c:pt>
                <c:pt idx="51">
                  <c:v>29.5</c:v>
                </c:pt>
                <c:pt idx="52">
                  <c:v>29.2</c:v>
                </c:pt>
                <c:pt idx="53">
                  <c:v>29.34</c:v>
                </c:pt>
                <c:pt idx="54">
                  <c:v>29.17</c:v>
                </c:pt>
                <c:pt idx="55">
                  <c:v>28.76</c:v>
                </c:pt>
                <c:pt idx="56">
                  <c:v>28.29</c:v>
                </c:pt>
                <c:pt idx="57">
                  <c:v>27.64</c:v>
                </c:pt>
                <c:pt idx="58">
                  <c:v>27.97</c:v>
                </c:pt>
                <c:pt idx="59">
                  <c:v>28.18</c:v>
                </c:pt>
                <c:pt idx="61">
                  <c:v>29.91</c:v>
                </c:pt>
                <c:pt idx="62">
                  <c:v>29.53</c:v>
                </c:pt>
                <c:pt idx="63">
                  <c:v>29.04</c:v>
                </c:pt>
                <c:pt idx="64">
                  <c:v>29.11</c:v>
                </c:pt>
                <c:pt idx="65">
                  <c:v>29.45</c:v>
                </c:pt>
                <c:pt idx="66">
                  <c:v>29.23</c:v>
                </c:pt>
                <c:pt idx="67">
                  <c:v>28.13</c:v>
                </c:pt>
                <c:pt idx="68">
                  <c:v>27.55</c:v>
                </c:pt>
                <c:pt idx="69">
                  <c:v>27.31</c:v>
                </c:pt>
                <c:pt idx="70">
                  <c:v>27.6</c:v>
                </c:pt>
                <c:pt idx="71">
                  <c:v>28.2</c:v>
                </c:pt>
                <c:pt idx="72">
                  <c:v>28.84</c:v>
                </c:pt>
                <c:pt idx="73">
                  <c:v>28.98</c:v>
                </c:pt>
                <c:pt idx="74">
                  <c:v>29.24</c:v>
                </c:pt>
                <c:pt idx="75">
                  <c:v>28.9</c:v>
                </c:pt>
                <c:pt idx="76">
                  <c:v>28.82</c:v>
                </c:pt>
                <c:pt idx="77">
                  <c:v>29.5</c:v>
                </c:pt>
                <c:pt idx="78">
                  <c:v>29.57</c:v>
                </c:pt>
                <c:pt idx="79">
                  <c:v>28.39</c:v>
                </c:pt>
                <c:pt idx="80">
                  <c:v>27.62</c:v>
                </c:pt>
                <c:pt idx="81">
                  <c:v>27.35</c:v>
                </c:pt>
                <c:pt idx="82">
                  <c:v>27.08</c:v>
                </c:pt>
                <c:pt idx="83">
                  <c:v>27.51</c:v>
                </c:pt>
                <c:pt idx="84">
                  <c:v>28.57</c:v>
                </c:pt>
                <c:pt idx="85">
                  <c:v>29.27</c:v>
                </c:pt>
                <c:pt idx="86">
                  <c:v>29.66</c:v>
                </c:pt>
                <c:pt idx="87">
                  <c:v>29.08</c:v>
                </c:pt>
                <c:pt idx="88">
                  <c:v>28.99</c:v>
                </c:pt>
                <c:pt idx="89">
                  <c:v>29.49</c:v>
                </c:pt>
                <c:pt idx="90">
                  <c:v>29.26</c:v>
                </c:pt>
                <c:pt idx="91">
                  <c:v>28.38</c:v>
                </c:pt>
                <c:pt idx="92">
                  <c:v>28.44</c:v>
                </c:pt>
                <c:pt idx="93">
                  <c:v>27.99</c:v>
                </c:pt>
                <c:pt idx="94">
                  <c:v>28.44</c:v>
                </c:pt>
                <c:pt idx="95">
                  <c:v>28.58</c:v>
                </c:pt>
                <c:pt idx="96">
                  <c:v>29.53</c:v>
                </c:pt>
                <c:pt idx="97">
                  <c:v>29.67</c:v>
                </c:pt>
                <c:pt idx="98">
                  <c:v>29.79</c:v>
                </c:pt>
                <c:pt idx="99">
                  <c:v>29.57</c:v>
                </c:pt>
                <c:pt idx="100">
                  <c:v>29.69</c:v>
                </c:pt>
                <c:pt idx="101">
                  <c:v>29.23</c:v>
                </c:pt>
                <c:pt idx="102">
                  <c:v>28.88</c:v>
                </c:pt>
                <c:pt idx="103">
                  <c:v>28.03</c:v>
                </c:pt>
                <c:pt idx="104">
                  <c:v>26.39</c:v>
                </c:pt>
                <c:pt idx="105">
                  <c:v>26.98</c:v>
                </c:pt>
                <c:pt idx="106">
                  <c:v>27.89</c:v>
                </c:pt>
                <c:pt idx="107">
                  <c:v>28.16</c:v>
                </c:pt>
                <c:pt idx="108">
                  <c:v>28.77</c:v>
                </c:pt>
                <c:pt idx="109">
                  <c:v>29.58</c:v>
                </c:pt>
                <c:pt idx="110">
                  <c:v>29.76</c:v>
                </c:pt>
                <c:pt idx="111">
                  <c:v>29.54</c:v>
                </c:pt>
                <c:pt idx="112">
                  <c:v>29.59</c:v>
                </c:pt>
                <c:pt idx="113">
                  <c:v>29.9</c:v>
                </c:pt>
                <c:pt idx="114">
                  <c:v>29.28</c:v>
                </c:pt>
                <c:pt idx="115">
                  <c:v>28.44</c:v>
                </c:pt>
                <c:pt idx="116">
                  <c:v>27.58</c:v>
                </c:pt>
                <c:pt idx="117">
                  <c:v>27.56</c:v>
                </c:pt>
                <c:pt idx="118">
                  <c:v>27.68</c:v>
                </c:pt>
                <c:pt idx="119">
                  <c:v>27.84</c:v>
                </c:pt>
                <c:pt idx="120">
                  <c:v>29.11</c:v>
                </c:pt>
                <c:pt idx="121">
                  <c:v>29.76</c:v>
                </c:pt>
                <c:pt idx="122">
                  <c:v>30.16</c:v>
                </c:pt>
                <c:pt idx="123">
                  <c:v>29.24</c:v>
                </c:pt>
                <c:pt idx="124">
                  <c:v>29.19</c:v>
                </c:pt>
                <c:pt idx="125">
                  <c:v>29.33</c:v>
                </c:pt>
                <c:pt idx="126">
                  <c:v>29.19</c:v>
                </c:pt>
                <c:pt idx="127">
                  <c:v>28.17</c:v>
                </c:pt>
                <c:pt idx="128">
                  <c:v>28.07</c:v>
                </c:pt>
                <c:pt idx="129">
                  <c:v>28.11</c:v>
                </c:pt>
                <c:pt idx="130">
                  <c:v>28.19</c:v>
                </c:pt>
                <c:pt idx="131">
                  <c:v>28.41</c:v>
                </c:pt>
                <c:pt idx="132">
                  <c:v>29.48</c:v>
                </c:pt>
                <c:pt idx="133">
                  <c:v>29.51</c:v>
                </c:pt>
                <c:pt idx="134">
                  <c:v>29.48</c:v>
                </c:pt>
                <c:pt idx="135">
                  <c:v>29.39</c:v>
                </c:pt>
                <c:pt idx="136">
                  <c:v>29.15</c:v>
                </c:pt>
                <c:pt idx="137">
                  <c:v>29.58</c:v>
                </c:pt>
                <c:pt idx="138">
                  <c:v>29.71</c:v>
                </c:pt>
                <c:pt idx="139">
                  <c:v>29.54</c:v>
                </c:pt>
                <c:pt idx="140">
                  <c:v>28.82</c:v>
                </c:pt>
                <c:pt idx="141">
                  <c:v>28.07</c:v>
                </c:pt>
                <c:pt idx="142">
                  <c:v>27.98</c:v>
                </c:pt>
                <c:pt idx="143">
                  <c:v>28.23</c:v>
                </c:pt>
                <c:pt idx="144">
                  <c:v>28.75</c:v>
                </c:pt>
                <c:pt idx="145">
                  <c:v>29.28</c:v>
                </c:pt>
                <c:pt idx="146">
                  <c:v>29.24</c:v>
                </c:pt>
                <c:pt idx="147">
                  <c:v>29.06</c:v>
                </c:pt>
                <c:pt idx="148">
                  <c:v>28.82</c:v>
                </c:pt>
                <c:pt idx="149">
                  <c:v>29.13</c:v>
                </c:pt>
                <c:pt idx="150">
                  <c:v>29.03</c:v>
                </c:pt>
                <c:pt idx="151">
                  <c:v>28.66</c:v>
                </c:pt>
                <c:pt idx="152">
                  <c:v>27.79</c:v>
                </c:pt>
                <c:pt idx="153">
                  <c:v>27.34</c:v>
                </c:pt>
                <c:pt idx="154">
                  <c:v>27.53</c:v>
                </c:pt>
                <c:pt idx="155">
                  <c:v>27.48</c:v>
                </c:pt>
                <c:pt idx="156">
                  <c:v>28.4</c:v>
                </c:pt>
                <c:pt idx="157">
                  <c:v>28.37</c:v>
                </c:pt>
                <c:pt idx="158">
                  <c:v>29.14</c:v>
                </c:pt>
                <c:pt idx="159">
                  <c:v>28.3</c:v>
                </c:pt>
                <c:pt idx="160">
                  <c:v>28.43</c:v>
                </c:pt>
                <c:pt idx="161">
                  <c:v>28.95</c:v>
                </c:pt>
                <c:pt idx="162">
                  <c:v>29.52</c:v>
                </c:pt>
                <c:pt idx="163">
                  <c:v>29.78</c:v>
                </c:pt>
                <c:pt idx="164">
                  <c:v>29.09</c:v>
                </c:pt>
                <c:pt idx="165">
                  <c:v>28.47</c:v>
                </c:pt>
                <c:pt idx="166">
                  <c:v>27.94</c:v>
                </c:pt>
                <c:pt idx="167">
                  <c:v>28.49</c:v>
                </c:pt>
                <c:pt idx="168">
                  <c:v>29.64</c:v>
                </c:pt>
                <c:pt idx="169">
                  <c:v>30.18</c:v>
                </c:pt>
                <c:pt idx="170">
                  <c:v>30.33</c:v>
                </c:pt>
                <c:pt idx="171">
                  <c:v>29.05</c:v>
                </c:pt>
                <c:pt idx="172">
                  <c:v>29.44</c:v>
                </c:pt>
                <c:pt idx="173">
                  <c:v>29.59</c:v>
                </c:pt>
                <c:pt idx="174">
                  <c:v>29.54</c:v>
                </c:pt>
                <c:pt idx="175">
                  <c:v>28.94</c:v>
                </c:pt>
                <c:pt idx="176">
                  <c:v>28.39</c:v>
                </c:pt>
                <c:pt idx="177">
                  <c:v>27.9</c:v>
                </c:pt>
                <c:pt idx="178">
                  <c:v>28.24</c:v>
                </c:pt>
                <c:pt idx="179">
                  <c:v>28.25</c:v>
                </c:pt>
                <c:pt idx="180">
                  <c:v>29.42</c:v>
                </c:pt>
                <c:pt idx="181">
                  <c:v>30.02</c:v>
                </c:pt>
                <c:pt idx="182">
                  <c:v>29.94</c:v>
                </c:pt>
                <c:pt idx="183">
                  <c:v>29.31</c:v>
                </c:pt>
                <c:pt idx="184">
                  <c:v>29.6</c:v>
                </c:pt>
                <c:pt idx="185">
                  <c:v>29.88</c:v>
                </c:pt>
                <c:pt idx="186">
                  <c:v>29.78</c:v>
                </c:pt>
                <c:pt idx="187">
                  <c:v>29.23</c:v>
                </c:pt>
                <c:pt idx="188">
                  <c:v>27.81</c:v>
                </c:pt>
                <c:pt idx="189">
                  <c:v>27.31</c:v>
                </c:pt>
                <c:pt idx="190">
                  <c:v>27.31</c:v>
                </c:pt>
                <c:pt idx="191">
                  <c:v>27.91</c:v>
                </c:pt>
                <c:pt idx="192">
                  <c:v>28.85</c:v>
                </c:pt>
                <c:pt idx="193">
                  <c:v>29.47</c:v>
                </c:pt>
                <c:pt idx="194">
                  <c:v>29.44</c:v>
                </c:pt>
                <c:pt idx="195">
                  <c:v>28.79</c:v>
                </c:pt>
                <c:pt idx="196">
                  <c:v>29.04</c:v>
                </c:pt>
                <c:pt idx="197">
                  <c:v>29.53</c:v>
                </c:pt>
                <c:pt idx="198">
                  <c:v>29.1</c:v>
                </c:pt>
                <c:pt idx="199">
                  <c:v>28.754000000000001</c:v>
                </c:pt>
                <c:pt idx="200">
                  <c:v>28.521999999999998</c:v>
                </c:pt>
                <c:pt idx="201">
                  <c:v>27.561</c:v>
                </c:pt>
                <c:pt idx="202">
                  <c:v>27.76</c:v>
                </c:pt>
                <c:pt idx="203">
                  <c:v>28.094000000000001</c:v>
                </c:pt>
                <c:pt idx="204">
                  <c:v>29.148</c:v>
                </c:pt>
                <c:pt idx="205">
                  <c:v>29.672000000000001</c:v>
                </c:pt>
                <c:pt idx="206">
                  <c:v>30.103999999999999</c:v>
                </c:pt>
                <c:pt idx="207">
                  <c:v>29.126000000000001</c:v>
                </c:pt>
                <c:pt idx="208">
                  <c:v>29.398</c:v>
                </c:pt>
                <c:pt idx="209">
                  <c:v>29.472999999999999</c:v>
                </c:pt>
                <c:pt idx="210">
                  <c:v>29.617000000000001</c:v>
                </c:pt>
                <c:pt idx="211">
                  <c:v>29.314</c:v>
                </c:pt>
                <c:pt idx="212">
                  <c:v>28.664000000000001</c:v>
                </c:pt>
                <c:pt idx="213">
                  <c:v>28.25</c:v>
                </c:pt>
                <c:pt idx="214">
                  <c:v>28.306000000000001</c:v>
                </c:pt>
                <c:pt idx="215">
                  <c:v>28.513999999999999</c:v>
                </c:pt>
                <c:pt idx="216">
                  <c:v>29.516999999999999</c:v>
                </c:pt>
                <c:pt idx="217">
                  <c:v>30.119</c:v>
                </c:pt>
                <c:pt idx="218">
                  <c:v>29.959</c:v>
                </c:pt>
                <c:pt idx="219">
                  <c:v>29.46</c:v>
                </c:pt>
                <c:pt idx="220">
                  <c:v>29.556999999999999</c:v>
                </c:pt>
                <c:pt idx="221">
                  <c:v>30.395</c:v>
                </c:pt>
                <c:pt idx="222">
                  <c:v>30.12</c:v>
                </c:pt>
                <c:pt idx="223">
                  <c:v>29.38</c:v>
                </c:pt>
                <c:pt idx="224">
                  <c:v>28.548999999999999</c:v>
                </c:pt>
                <c:pt idx="225">
                  <c:v>28.234999999999999</c:v>
                </c:pt>
                <c:pt idx="226">
                  <c:v>28.49</c:v>
                </c:pt>
                <c:pt idx="227">
                  <c:v>28.474</c:v>
                </c:pt>
                <c:pt idx="228">
                  <c:v>29.108000000000001</c:v>
                </c:pt>
                <c:pt idx="229">
                  <c:v>29.404</c:v>
                </c:pt>
                <c:pt idx="230">
                  <c:v>29.47</c:v>
                </c:pt>
                <c:pt idx="233">
                  <c:v>29.503</c:v>
                </c:pt>
                <c:pt idx="234">
                  <c:v>29.946000000000002</c:v>
                </c:pt>
                <c:pt idx="235">
                  <c:v>29.013999999999999</c:v>
                </c:pt>
                <c:pt idx="236">
                  <c:v>28.209</c:v>
                </c:pt>
                <c:pt idx="237">
                  <c:v>27.757000000000001</c:v>
                </c:pt>
                <c:pt idx="238">
                  <c:v>27.92</c:v>
                </c:pt>
                <c:pt idx="239">
                  <c:v>28.262</c:v>
                </c:pt>
                <c:pt idx="240">
                  <c:v>28.995999999999999</c:v>
                </c:pt>
                <c:pt idx="241">
                  <c:v>29.645</c:v>
                </c:pt>
                <c:pt idx="242">
                  <c:v>15.766</c:v>
                </c:pt>
                <c:pt idx="243">
                  <c:v>28.992000000000001</c:v>
                </c:pt>
                <c:pt idx="244">
                  <c:v>29.314</c:v>
                </c:pt>
                <c:pt idx="245">
                  <c:v>29.57</c:v>
                </c:pt>
                <c:pt idx="246">
                  <c:v>29.760999999999999</c:v>
                </c:pt>
              </c:numCache>
            </c:numRef>
          </c:yVal>
          <c:smooth val="0"/>
          <c:extLst>
            <c:ext xmlns:c16="http://schemas.microsoft.com/office/drawing/2014/chart" uri="{C3380CC4-5D6E-409C-BE32-E72D297353CC}">
              <c16:uniqueId val="{00000000-117A-4B4F-A8D2-0DCD450C00BB}"/>
            </c:ext>
          </c:extLst>
        </c:ser>
        <c:dLbls>
          <c:showLegendKey val="0"/>
          <c:showVal val="0"/>
          <c:showCatName val="0"/>
          <c:showSerName val="0"/>
          <c:showPercent val="0"/>
          <c:showBubbleSize val="0"/>
        </c:dLbls>
        <c:axId val="645879752"/>
        <c:axId val="645880144"/>
      </c:scatterChart>
      <c:valAx>
        <c:axId val="645879752"/>
        <c:scaling>
          <c:orientation val="minMax"/>
          <c:max val="2024"/>
          <c:min val="1974"/>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5880144"/>
        <c:crosses val="autoZero"/>
        <c:crossBetween val="midCat"/>
        <c:majorUnit val="2"/>
        <c:minorUnit val="0.16670000000000004"/>
      </c:valAx>
      <c:valAx>
        <c:axId val="64588014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58797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Galeta Channel, 3m</a:t>
            </a:r>
          </a:p>
        </c:rich>
      </c:tx>
      <c:layout>
        <c:manualLayout>
          <c:xMode val="edge"/>
          <c:yMode val="edge"/>
          <c:x val="0.51115343066910512"/>
          <c:y val="5.8823529411764705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1"/>
          <c:order val="0"/>
          <c:tx>
            <c:v>Tower</c:v>
          </c:tx>
          <c:spPr>
            <a:ln w="28575" cap="rnd">
              <a:solidFill>
                <a:srgbClr val="2D11FB"/>
              </a:solidFill>
              <a:round/>
            </a:ln>
            <a:effectLst/>
          </c:spPr>
          <c:marker>
            <c:symbol val="none"/>
          </c:marker>
          <c:trendline>
            <c:spPr>
              <a:ln w="19050" cap="rnd">
                <a:solidFill>
                  <a:srgbClr val="FF0000"/>
                </a:solidFill>
                <a:prstDash val="sysDot"/>
              </a:ln>
              <a:effectLst/>
            </c:spPr>
            <c:trendlineType val="linear"/>
            <c:dispRSqr val="0"/>
            <c:dispEq val="1"/>
            <c:trendlineLbl>
              <c:layout>
                <c:manualLayout>
                  <c:x val="-0.80287835275377695"/>
                  <c:y val="-0.24777860120426123"/>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Vert_Atl!$C$161:$C$999</c:f>
              <c:numCache>
                <c:formatCode>0.0</c:formatCode>
                <c:ptCount val="839"/>
                <c:pt idx="0">
                  <c:v>1988</c:v>
                </c:pt>
                <c:pt idx="1">
                  <c:v>1988.0833333333333</c:v>
                </c:pt>
                <c:pt idx="2">
                  <c:v>1988.1666666666667</c:v>
                </c:pt>
                <c:pt idx="3">
                  <c:v>1988.25</c:v>
                </c:pt>
                <c:pt idx="4">
                  <c:v>1988.3333333333333</c:v>
                </c:pt>
                <c:pt idx="5">
                  <c:v>1988.4166666666667</c:v>
                </c:pt>
                <c:pt idx="6">
                  <c:v>1988.5</c:v>
                </c:pt>
                <c:pt idx="7">
                  <c:v>1988.5833333333333</c:v>
                </c:pt>
                <c:pt idx="8">
                  <c:v>1988.6666666666667</c:v>
                </c:pt>
                <c:pt idx="9">
                  <c:v>1988.75</c:v>
                </c:pt>
                <c:pt idx="10">
                  <c:v>1988.8333333333333</c:v>
                </c:pt>
                <c:pt idx="11">
                  <c:v>1988.9166666666667</c:v>
                </c:pt>
                <c:pt idx="12">
                  <c:v>1989</c:v>
                </c:pt>
                <c:pt idx="13">
                  <c:v>1989.0833333333333</c:v>
                </c:pt>
                <c:pt idx="14">
                  <c:v>1989.1666666666667</c:v>
                </c:pt>
                <c:pt idx="15">
                  <c:v>1989.25</c:v>
                </c:pt>
                <c:pt idx="16">
                  <c:v>1989.3333333333333</c:v>
                </c:pt>
                <c:pt idx="17">
                  <c:v>1989.4166666666667</c:v>
                </c:pt>
                <c:pt idx="18">
                  <c:v>1989.5</c:v>
                </c:pt>
                <c:pt idx="19">
                  <c:v>1989.5833333333333</c:v>
                </c:pt>
                <c:pt idx="20">
                  <c:v>1989.6666666666667</c:v>
                </c:pt>
                <c:pt idx="21">
                  <c:v>1989.75</c:v>
                </c:pt>
                <c:pt idx="22">
                  <c:v>1989.8333333333333</c:v>
                </c:pt>
                <c:pt idx="23">
                  <c:v>1989.9166666666667</c:v>
                </c:pt>
                <c:pt idx="24">
                  <c:v>1990</c:v>
                </c:pt>
                <c:pt idx="25">
                  <c:v>1990.0833333333333</c:v>
                </c:pt>
                <c:pt idx="26">
                  <c:v>1990.1666666666667</c:v>
                </c:pt>
                <c:pt idx="27">
                  <c:v>1990.25</c:v>
                </c:pt>
                <c:pt idx="28">
                  <c:v>1990.3333333333333</c:v>
                </c:pt>
                <c:pt idx="29">
                  <c:v>1990.4166666666667</c:v>
                </c:pt>
                <c:pt idx="30">
                  <c:v>1990.5</c:v>
                </c:pt>
                <c:pt idx="31">
                  <c:v>1990.5833333333333</c:v>
                </c:pt>
                <c:pt idx="32">
                  <c:v>1990.6666666666667</c:v>
                </c:pt>
                <c:pt idx="33">
                  <c:v>1990.75</c:v>
                </c:pt>
                <c:pt idx="34">
                  <c:v>1990.8333333333333</c:v>
                </c:pt>
                <c:pt idx="35">
                  <c:v>1990.9166666666667</c:v>
                </c:pt>
                <c:pt idx="36">
                  <c:v>1991</c:v>
                </c:pt>
                <c:pt idx="37">
                  <c:v>1991.0833333333333</c:v>
                </c:pt>
                <c:pt idx="38">
                  <c:v>1991.1666666666667</c:v>
                </c:pt>
                <c:pt idx="39">
                  <c:v>1991.25</c:v>
                </c:pt>
                <c:pt idx="40">
                  <c:v>1991.3333333333333</c:v>
                </c:pt>
                <c:pt idx="41">
                  <c:v>1991.4166666666667</c:v>
                </c:pt>
                <c:pt idx="42">
                  <c:v>1991.5</c:v>
                </c:pt>
                <c:pt idx="43">
                  <c:v>1991.5833333333333</c:v>
                </c:pt>
                <c:pt idx="44">
                  <c:v>1991.6666666666667</c:v>
                </c:pt>
                <c:pt idx="45">
                  <c:v>1991.75</c:v>
                </c:pt>
                <c:pt idx="46">
                  <c:v>1991.8333333333333</c:v>
                </c:pt>
                <c:pt idx="47">
                  <c:v>1991.9166666666667</c:v>
                </c:pt>
                <c:pt idx="48">
                  <c:v>1992</c:v>
                </c:pt>
                <c:pt idx="49">
                  <c:v>1992.0833333333333</c:v>
                </c:pt>
                <c:pt idx="50">
                  <c:v>1992.1666666666667</c:v>
                </c:pt>
                <c:pt idx="51">
                  <c:v>1992.25</c:v>
                </c:pt>
                <c:pt idx="52">
                  <c:v>1992.3333333333333</c:v>
                </c:pt>
                <c:pt idx="53">
                  <c:v>1992.4166666666667</c:v>
                </c:pt>
                <c:pt idx="54">
                  <c:v>1992.5</c:v>
                </c:pt>
                <c:pt idx="55">
                  <c:v>1992.5833333333333</c:v>
                </c:pt>
                <c:pt idx="56">
                  <c:v>1992.6666666666667</c:v>
                </c:pt>
                <c:pt idx="57">
                  <c:v>1992.75</c:v>
                </c:pt>
                <c:pt idx="58">
                  <c:v>1992.8333333333333</c:v>
                </c:pt>
                <c:pt idx="59">
                  <c:v>1992.9166666666667</c:v>
                </c:pt>
                <c:pt idx="60">
                  <c:v>1993</c:v>
                </c:pt>
                <c:pt idx="61">
                  <c:v>1993.0833333333333</c:v>
                </c:pt>
                <c:pt idx="62">
                  <c:v>1993.1666666666667</c:v>
                </c:pt>
                <c:pt idx="63">
                  <c:v>1993.25</c:v>
                </c:pt>
                <c:pt idx="64">
                  <c:v>1993.3333333333333</c:v>
                </c:pt>
                <c:pt idx="65">
                  <c:v>1993.4166666666667</c:v>
                </c:pt>
                <c:pt idx="66">
                  <c:v>1993.5</c:v>
                </c:pt>
                <c:pt idx="67">
                  <c:v>1993.5833333333333</c:v>
                </c:pt>
                <c:pt idx="68">
                  <c:v>1993.6666666666667</c:v>
                </c:pt>
                <c:pt idx="69">
                  <c:v>1993.75</c:v>
                </c:pt>
                <c:pt idx="70">
                  <c:v>1993.8333333333333</c:v>
                </c:pt>
                <c:pt idx="71">
                  <c:v>1993.9166666666667</c:v>
                </c:pt>
                <c:pt idx="72">
                  <c:v>1994</c:v>
                </c:pt>
                <c:pt idx="73">
                  <c:v>1994.0833333333333</c:v>
                </c:pt>
                <c:pt idx="74">
                  <c:v>1994.1666666666667</c:v>
                </c:pt>
                <c:pt idx="75">
                  <c:v>1994.25</c:v>
                </c:pt>
                <c:pt idx="76">
                  <c:v>1994.3333333333333</c:v>
                </c:pt>
                <c:pt idx="77">
                  <c:v>1994.4166666666667</c:v>
                </c:pt>
                <c:pt idx="78">
                  <c:v>1994.5</c:v>
                </c:pt>
                <c:pt idx="79">
                  <c:v>1994.5833333333333</c:v>
                </c:pt>
                <c:pt idx="80">
                  <c:v>1994.6666666666667</c:v>
                </c:pt>
                <c:pt idx="81">
                  <c:v>1994.75</c:v>
                </c:pt>
                <c:pt idx="82">
                  <c:v>1994.8333333333333</c:v>
                </c:pt>
                <c:pt idx="83">
                  <c:v>1994.9166666666667</c:v>
                </c:pt>
                <c:pt idx="84">
                  <c:v>1995</c:v>
                </c:pt>
                <c:pt idx="85">
                  <c:v>1995.0833333333333</c:v>
                </c:pt>
                <c:pt idx="86">
                  <c:v>1995.1666666666667</c:v>
                </c:pt>
                <c:pt idx="87">
                  <c:v>1995.25</c:v>
                </c:pt>
                <c:pt idx="88">
                  <c:v>1995.3333333333333</c:v>
                </c:pt>
                <c:pt idx="89">
                  <c:v>1995.4166666666667</c:v>
                </c:pt>
                <c:pt idx="90">
                  <c:v>1995.5</c:v>
                </c:pt>
                <c:pt idx="91">
                  <c:v>1995.5833333333333</c:v>
                </c:pt>
                <c:pt idx="92">
                  <c:v>1995.6666666666667</c:v>
                </c:pt>
                <c:pt idx="93">
                  <c:v>1995.75</c:v>
                </c:pt>
                <c:pt idx="94">
                  <c:v>1995.8333333333333</c:v>
                </c:pt>
                <c:pt idx="95">
                  <c:v>1995.9166666666667</c:v>
                </c:pt>
                <c:pt idx="96">
                  <c:v>1996</c:v>
                </c:pt>
                <c:pt idx="97">
                  <c:v>1996.0833333333333</c:v>
                </c:pt>
                <c:pt idx="98">
                  <c:v>1996.1666666666667</c:v>
                </c:pt>
                <c:pt idx="99">
                  <c:v>1996.25</c:v>
                </c:pt>
                <c:pt idx="100">
                  <c:v>1996.3333333333333</c:v>
                </c:pt>
                <c:pt idx="101">
                  <c:v>1996.4166666666667</c:v>
                </c:pt>
                <c:pt idx="102">
                  <c:v>1996.5</c:v>
                </c:pt>
                <c:pt idx="103">
                  <c:v>1996.5833333333333</c:v>
                </c:pt>
                <c:pt idx="104">
                  <c:v>1996.6666666666667</c:v>
                </c:pt>
                <c:pt idx="105">
                  <c:v>1996.75</c:v>
                </c:pt>
                <c:pt idx="106">
                  <c:v>1996.8333333333333</c:v>
                </c:pt>
                <c:pt idx="107">
                  <c:v>1996.9166666666667</c:v>
                </c:pt>
                <c:pt idx="108">
                  <c:v>1997</c:v>
                </c:pt>
                <c:pt idx="109">
                  <c:v>1997.0833333333333</c:v>
                </c:pt>
                <c:pt idx="110">
                  <c:v>1997.1666666666667</c:v>
                </c:pt>
                <c:pt idx="111">
                  <c:v>1997.25</c:v>
                </c:pt>
                <c:pt idx="112">
                  <c:v>1997.3333333333333</c:v>
                </c:pt>
                <c:pt idx="113">
                  <c:v>1997.4166666666667</c:v>
                </c:pt>
                <c:pt idx="114">
                  <c:v>1997.5</c:v>
                </c:pt>
                <c:pt idx="115">
                  <c:v>1997.5833333333333</c:v>
                </c:pt>
                <c:pt idx="116">
                  <c:v>1997.6666666666667</c:v>
                </c:pt>
                <c:pt idx="117">
                  <c:v>1997.75</c:v>
                </c:pt>
                <c:pt idx="118">
                  <c:v>1997.8333333333333</c:v>
                </c:pt>
                <c:pt idx="119">
                  <c:v>1997.9166666666667</c:v>
                </c:pt>
                <c:pt idx="120">
                  <c:v>1998</c:v>
                </c:pt>
                <c:pt idx="121">
                  <c:v>1998.0833333333333</c:v>
                </c:pt>
                <c:pt idx="122">
                  <c:v>1998.1666666666667</c:v>
                </c:pt>
                <c:pt idx="123">
                  <c:v>1998.25</c:v>
                </c:pt>
                <c:pt idx="124">
                  <c:v>1998.3333333333333</c:v>
                </c:pt>
                <c:pt idx="125">
                  <c:v>1998.4166666666667</c:v>
                </c:pt>
                <c:pt idx="126">
                  <c:v>1998.5</c:v>
                </c:pt>
                <c:pt idx="127">
                  <c:v>1998.5833333333333</c:v>
                </c:pt>
                <c:pt idx="128">
                  <c:v>1998.6666666666667</c:v>
                </c:pt>
                <c:pt idx="129">
                  <c:v>1998.75</c:v>
                </c:pt>
                <c:pt idx="130">
                  <c:v>1998.8333333333333</c:v>
                </c:pt>
                <c:pt idx="131">
                  <c:v>1998.9166666666667</c:v>
                </c:pt>
                <c:pt idx="132">
                  <c:v>1999</c:v>
                </c:pt>
                <c:pt idx="133">
                  <c:v>1999.0833333333333</c:v>
                </c:pt>
                <c:pt idx="134">
                  <c:v>1999.1666666666667</c:v>
                </c:pt>
                <c:pt idx="135">
                  <c:v>1999.25</c:v>
                </c:pt>
                <c:pt idx="136">
                  <c:v>1999.3333333333333</c:v>
                </c:pt>
                <c:pt idx="137">
                  <c:v>1999.4166666666667</c:v>
                </c:pt>
                <c:pt idx="138">
                  <c:v>1999.5</c:v>
                </c:pt>
                <c:pt idx="139">
                  <c:v>1999.5833333333333</c:v>
                </c:pt>
                <c:pt idx="140">
                  <c:v>1999.6666666666667</c:v>
                </c:pt>
                <c:pt idx="141">
                  <c:v>1999.75</c:v>
                </c:pt>
                <c:pt idx="142">
                  <c:v>1999.8333333333333</c:v>
                </c:pt>
                <c:pt idx="143">
                  <c:v>1999.9166666666667</c:v>
                </c:pt>
                <c:pt idx="144">
                  <c:v>2000</c:v>
                </c:pt>
                <c:pt idx="145">
                  <c:v>2000.0833333333333</c:v>
                </c:pt>
                <c:pt idx="146">
                  <c:v>2000.1666666666667</c:v>
                </c:pt>
                <c:pt idx="147">
                  <c:v>2000.25</c:v>
                </c:pt>
                <c:pt idx="148">
                  <c:v>2000.3333333333333</c:v>
                </c:pt>
                <c:pt idx="149">
                  <c:v>2000.4166666666667</c:v>
                </c:pt>
                <c:pt idx="150">
                  <c:v>2000.5</c:v>
                </c:pt>
                <c:pt idx="151">
                  <c:v>2000.5833333333333</c:v>
                </c:pt>
                <c:pt idx="152">
                  <c:v>2000.6666666666667</c:v>
                </c:pt>
                <c:pt idx="153">
                  <c:v>2000.75</c:v>
                </c:pt>
                <c:pt idx="154">
                  <c:v>2000.8333333333333</c:v>
                </c:pt>
                <c:pt idx="155">
                  <c:v>2000.9166666666667</c:v>
                </c:pt>
                <c:pt idx="156">
                  <c:v>2001</c:v>
                </c:pt>
                <c:pt idx="157">
                  <c:v>2001.0833333333333</c:v>
                </c:pt>
                <c:pt idx="158">
                  <c:v>2001.1666666666667</c:v>
                </c:pt>
                <c:pt idx="159">
                  <c:v>2001.25</c:v>
                </c:pt>
                <c:pt idx="160">
                  <c:v>2001.3333333333333</c:v>
                </c:pt>
                <c:pt idx="161">
                  <c:v>2001.4166666666667</c:v>
                </c:pt>
                <c:pt idx="162">
                  <c:v>2001.5</c:v>
                </c:pt>
                <c:pt idx="163">
                  <c:v>2001.5833333333333</c:v>
                </c:pt>
                <c:pt idx="164">
                  <c:v>2001.6666666666667</c:v>
                </c:pt>
                <c:pt idx="165">
                  <c:v>2001.75</c:v>
                </c:pt>
                <c:pt idx="166">
                  <c:v>2001.8333333333333</c:v>
                </c:pt>
                <c:pt idx="167">
                  <c:v>2001.9166666666667</c:v>
                </c:pt>
                <c:pt idx="168">
                  <c:v>2002</c:v>
                </c:pt>
                <c:pt idx="169">
                  <c:v>2002.0833333333333</c:v>
                </c:pt>
                <c:pt idx="170">
                  <c:v>2002.1666666666667</c:v>
                </c:pt>
                <c:pt idx="171">
                  <c:v>2002.25</c:v>
                </c:pt>
                <c:pt idx="172">
                  <c:v>2002.3333333333333</c:v>
                </c:pt>
                <c:pt idx="173">
                  <c:v>2002.4166666666667</c:v>
                </c:pt>
                <c:pt idx="174">
                  <c:v>2002.5</c:v>
                </c:pt>
                <c:pt idx="175">
                  <c:v>2002.5833333333333</c:v>
                </c:pt>
                <c:pt idx="176">
                  <c:v>2002.6666666666667</c:v>
                </c:pt>
                <c:pt idx="177">
                  <c:v>2002.75</c:v>
                </c:pt>
                <c:pt idx="178">
                  <c:v>2002.8333333333333</c:v>
                </c:pt>
                <c:pt idx="179">
                  <c:v>2002.9166666666667</c:v>
                </c:pt>
                <c:pt idx="180">
                  <c:v>2003</c:v>
                </c:pt>
                <c:pt idx="181">
                  <c:v>2003.0833333333333</c:v>
                </c:pt>
                <c:pt idx="182">
                  <c:v>2003.1666666666667</c:v>
                </c:pt>
                <c:pt idx="183">
                  <c:v>2003.25</c:v>
                </c:pt>
                <c:pt idx="184">
                  <c:v>2003.3333333333333</c:v>
                </c:pt>
                <c:pt idx="185">
                  <c:v>2003.4166666666667</c:v>
                </c:pt>
                <c:pt idx="186">
                  <c:v>2003.5</c:v>
                </c:pt>
                <c:pt idx="187">
                  <c:v>2003.5833333333333</c:v>
                </c:pt>
                <c:pt idx="188">
                  <c:v>2003.6666666666667</c:v>
                </c:pt>
                <c:pt idx="189">
                  <c:v>2003.75</c:v>
                </c:pt>
                <c:pt idx="190">
                  <c:v>2003.8333333333333</c:v>
                </c:pt>
                <c:pt idx="191">
                  <c:v>2003.9166666666667</c:v>
                </c:pt>
                <c:pt idx="192">
                  <c:v>2004</c:v>
                </c:pt>
                <c:pt idx="193">
                  <c:v>2004.0833333333333</c:v>
                </c:pt>
                <c:pt idx="194">
                  <c:v>2004.1666666666667</c:v>
                </c:pt>
                <c:pt idx="195">
                  <c:v>2004.25</c:v>
                </c:pt>
                <c:pt idx="196">
                  <c:v>2004.3333333333333</c:v>
                </c:pt>
                <c:pt idx="197">
                  <c:v>2004.4166666666667</c:v>
                </c:pt>
                <c:pt idx="198">
                  <c:v>2004.5</c:v>
                </c:pt>
                <c:pt idx="199">
                  <c:v>2004.5833333333333</c:v>
                </c:pt>
                <c:pt idx="200">
                  <c:v>2004.6666666666667</c:v>
                </c:pt>
                <c:pt idx="201">
                  <c:v>2004.75</c:v>
                </c:pt>
                <c:pt idx="202">
                  <c:v>2004.8333333333333</c:v>
                </c:pt>
                <c:pt idx="203">
                  <c:v>2004.9166666666667</c:v>
                </c:pt>
                <c:pt idx="204">
                  <c:v>2005</c:v>
                </c:pt>
                <c:pt idx="205">
                  <c:v>2005.0833333333333</c:v>
                </c:pt>
                <c:pt idx="206">
                  <c:v>2005.1666666666667</c:v>
                </c:pt>
                <c:pt idx="207">
                  <c:v>2005.25</c:v>
                </c:pt>
                <c:pt idx="208">
                  <c:v>2005.3333333333333</c:v>
                </c:pt>
                <c:pt idx="209">
                  <c:v>2005.4166666666667</c:v>
                </c:pt>
                <c:pt idx="210">
                  <c:v>2005.5</c:v>
                </c:pt>
                <c:pt idx="211">
                  <c:v>2005.5833333333333</c:v>
                </c:pt>
                <c:pt idx="212">
                  <c:v>2005.6666666666667</c:v>
                </c:pt>
                <c:pt idx="213">
                  <c:v>2005.75</c:v>
                </c:pt>
                <c:pt idx="214">
                  <c:v>2005.8333333333333</c:v>
                </c:pt>
                <c:pt idx="215">
                  <c:v>2005.9166666666667</c:v>
                </c:pt>
                <c:pt idx="216">
                  <c:v>2006</c:v>
                </c:pt>
                <c:pt idx="217">
                  <c:v>2006.0833333333333</c:v>
                </c:pt>
                <c:pt idx="218">
                  <c:v>2006.1666666666667</c:v>
                </c:pt>
                <c:pt idx="219">
                  <c:v>2006.25</c:v>
                </c:pt>
                <c:pt idx="220">
                  <c:v>2006.3333333333333</c:v>
                </c:pt>
                <c:pt idx="221">
                  <c:v>2006.4166666666667</c:v>
                </c:pt>
                <c:pt idx="222">
                  <c:v>2006.5</c:v>
                </c:pt>
                <c:pt idx="223">
                  <c:v>2006.5833333333333</c:v>
                </c:pt>
                <c:pt idx="224">
                  <c:v>2006.6666666666667</c:v>
                </c:pt>
                <c:pt idx="225">
                  <c:v>2006.75</c:v>
                </c:pt>
                <c:pt idx="226">
                  <c:v>2006.8333333333333</c:v>
                </c:pt>
                <c:pt idx="227">
                  <c:v>2006.9166666666667</c:v>
                </c:pt>
                <c:pt idx="228">
                  <c:v>2007</c:v>
                </c:pt>
                <c:pt idx="229">
                  <c:v>2007.0833333333333</c:v>
                </c:pt>
                <c:pt idx="230">
                  <c:v>2007.1666666666667</c:v>
                </c:pt>
                <c:pt idx="231">
                  <c:v>2007.25</c:v>
                </c:pt>
                <c:pt idx="232">
                  <c:v>2007.3333333333333</c:v>
                </c:pt>
                <c:pt idx="233">
                  <c:v>2007.4166666666667</c:v>
                </c:pt>
                <c:pt idx="234">
                  <c:v>2007.5</c:v>
                </c:pt>
                <c:pt idx="235">
                  <c:v>2007.5833333333333</c:v>
                </c:pt>
                <c:pt idx="236">
                  <c:v>2007.6666666666667</c:v>
                </c:pt>
                <c:pt idx="237">
                  <c:v>2007.75</c:v>
                </c:pt>
                <c:pt idx="238">
                  <c:v>2007.8333333333333</c:v>
                </c:pt>
                <c:pt idx="239">
                  <c:v>2007.9166666666667</c:v>
                </c:pt>
                <c:pt idx="240">
                  <c:v>2008</c:v>
                </c:pt>
                <c:pt idx="241">
                  <c:v>2008.0833333333333</c:v>
                </c:pt>
                <c:pt idx="242">
                  <c:v>2008.1666666666667</c:v>
                </c:pt>
                <c:pt idx="243">
                  <c:v>2008.25</c:v>
                </c:pt>
                <c:pt idx="244">
                  <c:v>2008.3333333333333</c:v>
                </c:pt>
                <c:pt idx="245">
                  <c:v>2008.4166666666667</c:v>
                </c:pt>
                <c:pt idx="246">
                  <c:v>2008.5</c:v>
                </c:pt>
                <c:pt idx="247">
                  <c:v>2008.5833333333333</c:v>
                </c:pt>
                <c:pt idx="248">
                  <c:v>2008.6666666666667</c:v>
                </c:pt>
                <c:pt idx="249">
                  <c:v>2008.75</c:v>
                </c:pt>
                <c:pt idx="250">
                  <c:v>2008.8333333333333</c:v>
                </c:pt>
                <c:pt idx="251">
                  <c:v>2008.9166666666667</c:v>
                </c:pt>
                <c:pt idx="252">
                  <c:v>2009</c:v>
                </c:pt>
                <c:pt idx="253">
                  <c:v>2009.0833333333333</c:v>
                </c:pt>
                <c:pt idx="254">
                  <c:v>2009.1666666666667</c:v>
                </c:pt>
                <c:pt idx="255">
                  <c:v>2009.25</c:v>
                </c:pt>
                <c:pt idx="256">
                  <c:v>2009.3333333333333</c:v>
                </c:pt>
                <c:pt idx="257">
                  <c:v>2009.4166666666667</c:v>
                </c:pt>
                <c:pt idx="258">
                  <c:v>2009.5</c:v>
                </c:pt>
                <c:pt idx="259">
                  <c:v>2009.5833333333333</c:v>
                </c:pt>
                <c:pt idx="260">
                  <c:v>2009.6666666666667</c:v>
                </c:pt>
                <c:pt idx="261">
                  <c:v>2009.75</c:v>
                </c:pt>
                <c:pt idx="262">
                  <c:v>2009.8333333333333</c:v>
                </c:pt>
                <c:pt idx="263">
                  <c:v>2009.9166666666667</c:v>
                </c:pt>
                <c:pt idx="264">
                  <c:v>2010</c:v>
                </c:pt>
                <c:pt idx="265">
                  <c:v>2010.0833333333333</c:v>
                </c:pt>
                <c:pt idx="266">
                  <c:v>2010.1666666666667</c:v>
                </c:pt>
                <c:pt idx="267">
                  <c:v>2010.25</c:v>
                </c:pt>
                <c:pt idx="268">
                  <c:v>2010.3333333333333</c:v>
                </c:pt>
                <c:pt idx="269">
                  <c:v>2010.4166666666667</c:v>
                </c:pt>
                <c:pt idx="270">
                  <c:v>2010.5</c:v>
                </c:pt>
                <c:pt idx="271">
                  <c:v>2010.5833333333333</c:v>
                </c:pt>
                <c:pt idx="272">
                  <c:v>2010.6666666666667</c:v>
                </c:pt>
                <c:pt idx="273">
                  <c:v>2010.75</c:v>
                </c:pt>
                <c:pt idx="274">
                  <c:v>2010.8333333333333</c:v>
                </c:pt>
                <c:pt idx="275">
                  <c:v>2010.9166666666667</c:v>
                </c:pt>
                <c:pt idx="276">
                  <c:v>2011</c:v>
                </c:pt>
                <c:pt idx="277">
                  <c:v>2011.0833333333333</c:v>
                </c:pt>
                <c:pt idx="278">
                  <c:v>2011.1666666666667</c:v>
                </c:pt>
                <c:pt idx="279">
                  <c:v>2011.25</c:v>
                </c:pt>
                <c:pt idx="280">
                  <c:v>2011.3333333333333</c:v>
                </c:pt>
                <c:pt idx="281">
                  <c:v>2011.4166666666667</c:v>
                </c:pt>
                <c:pt idx="282">
                  <c:v>2011.5</c:v>
                </c:pt>
                <c:pt idx="283">
                  <c:v>2011.5833333333333</c:v>
                </c:pt>
                <c:pt idx="284">
                  <c:v>2011.6666666666667</c:v>
                </c:pt>
                <c:pt idx="285">
                  <c:v>2011.75</c:v>
                </c:pt>
                <c:pt idx="286">
                  <c:v>2011.8333333333333</c:v>
                </c:pt>
                <c:pt idx="287">
                  <c:v>2011.9166666666667</c:v>
                </c:pt>
                <c:pt idx="288">
                  <c:v>2012</c:v>
                </c:pt>
                <c:pt idx="289">
                  <c:v>2012.0833333333333</c:v>
                </c:pt>
                <c:pt idx="290">
                  <c:v>2012.1666666666667</c:v>
                </c:pt>
                <c:pt idx="291">
                  <c:v>2012.25</c:v>
                </c:pt>
                <c:pt idx="292">
                  <c:v>2012.3333333333333</c:v>
                </c:pt>
                <c:pt idx="293">
                  <c:v>2012.4166666666667</c:v>
                </c:pt>
                <c:pt idx="294">
                  <c:v>2012.5</c:v>
                </c:pt>
                <c:pt idx="295">
                  <c:v>2012.5833333333333</c:v>
                </c:pt>
                <c:pt idx="296">
                  <c:v>2012.6666666666667</c:v>
                </c:pt>
                <c:pt idx="297">
                  <c:v>2012.75</c:v>
                </c:pt>
                <c:pt idx="298">
                  <c:v>2012.8333333333333</c:v>
                </c:pt>
                <c:pt idx="299">
                  <c:v>2012.9166666666667</c:v>
                </c:pt>
                <c:pt idx="300">
                  <c:v>2013</c:v>
                </c:pt>
                <c:pt idx="301">
                  <c:v>2013.0833333333333</c:v>
                </c:pt>
                <c:pt idx="302">
                  <c:v>2013.1666666666667</c:v>
                </c:pt>
                <c:pt idx="303">
                  <c:v>2013.25</c:v>
                </c:pt>
                <c:pt idx="304">
                  <c:v>2013.3333333333333</c:v>
                </c:pt>
                <c:pt idx="305">
                  <c:v>2013.4166666666667</c:v>
                </c:pt>
                <c:pt idx="306">
                  <c:v>2013.5</c:v>
                </c:pt>
                <c:pt idx="307">
                  <c:v>2013.5833333333333</c:v>
                </c:pt>
                <c:pt idx="308">
                  <c:v>2013.6666666666667</c:v>
                </c:pt>
                <c:pt idx="309">
                  <c:v>2013.75</c:v>
                </c:pt>
                <c:pt idx="310">
                  <c:v>2013.8333333333333</c:v>
                </c:pt>
                <c:pt idx="311">
                  <c:v>2013.9166666666667</c:v>
                </c:pt>
                <c:pt idx="312">
                  <c:v>2014</c:v>
                </c:pt>
                <c:pt idx="313">
                  <c:v>2014.0833333333333</c:v>
                </c:pt>
                <c:pt idx="314">
                  <c:v>2014.1666666666667</c:v>
                </c:pt>
                <c:pt idx="315">
                  <c:v>2014.25</c:v>
                </c:pt>
                <c:pt idx="316">
                  <c:v>2014.3333333333333</c:v>
                </c:pt>
                <c:pt idx="317">
                  <c:v>2014.4166666666667</c:v>
                </c:pt>
                <c:pt idx="318">
                  <c:v>2014.5</c:v>
                </c:pt>
                <c:pt idx="319">
                  <c:v>2014.5833333333333</c:v>
                </c:pt>
                <c:pt idx="320">
                  <c:v>2014.6666666666667</c:v>
                </c:pt>
                <c:pt idx="321">
                  <c:v>2014.75</c:v>
                </c:pt>
                <c:pt idx="322">
                  <c:v>2014.8333333333333</c:v>
                </c:pt>
                <c:pt idx="323">
                  <c:v>2014.9166666666667</c:v>
                </c:pt>
                <c:pt idx="324">
                  <c:v>2015</c:v>
                </c:pt>
                <c:pt idx="325">
                  <c:v>2015.0833333333333</c:v>
                </c:pt>
                <c:pt idx="326">
                  <c:v>2015.1666666666667</c:v>
                </c:pt>
                <c:pt idx="327">
                  <c:v>2015.25</c:v>
                </c:pt>
                <c:pt idx="328">
                  <c:v>2015.3333333333333</c:v>
                </c:pt>
                <c:pt idx="329">
                  <c:v>2015.4166666666667</c:v>
                </c:pt>
                <c:pt idx="330">
                  <c:v>2015.5</c:v>
                </c:pt>
                <c:pt idx="331">
                  <c:v>2015.5833333333333</c:v>
                </c:pt>
                <c:pt idx="332">
                  <c:v>2015.6666666666667</c:v>
                </c:pt>
                <c:pt idx="333">
                  <c:v>2015.75</c:v>
                </c:pt>
                <c:pt idx="334">
                  <c:v>2015.8333333333333</c:v>
                </c:pt>
                <c:pt idx="335">
                  <c:v>2015.9166666666667</c:v>
                </c:pt>
                <c:pt idx="336">
                  <c:v>2016</c:v>
                </c:pt>
                <c:pt idx="337">
                  <c:v>2016.0833333333333</c:v>
                </c:pt>
                <c:pt idx="338">
                  <c:v>2016.1666666666667</c:v>
                </c:pt>
                <c:pt idx="339">
                  <c:v>2016.25</c:v>
                </c:pt>
                <c:pt idx="340">
                  <c:v>2016.3333333333333</c:v>
                </c:pt>
                <c:pt idx="341">
                  <c:v>2016.4166666666667</c:v>
                </c:pt>
                <c:pt idx="342">
                  <c:v>2016.5</c:v>
                </c:pt>
                <c:pt idx="343">
                  <c:v>2016.5833333333333</c:v>
                </c:pt>
                <c:pt idx="344">
                  <c:v>2016.6666666666667</c:v>
                </c:pt>
                <c:pt idx="345">
                  <c:v>2016.75</c:v>
                </c:pt>
                <c:pt idx="346">
                  <c:v>2016.8333333333333</c:v>
                </c:pt>
                <c:pt idx="347">
                  <c:v>2016.9166666666667</c:v>
                </c:pt>
                <c:pt idx="348">
                  <c:v>2017</c:v>
                </c:pt>
                <c:pt idx="349">
                  <c:v>2017.0833333333333</c:v>
                </c:pt>
                <c:pt idx="350">
                  <c:v>2017.1666666666667</c:v>
                </c:pt>
                <c:pt idx="351">
                  <c:v>2017.25</c:v>
                </c:pt>
                <c:pt idx="352">
                  <c:v>2017.3333333333333</c:v>
                </c:pt>
                <c:pt idx="353">
                  <c:v>2017.4166666666667</c:v>
                </c:pt>
                <c:pt idx="354">
                  <c:v>2017.5</c:v>
                </c:pt>
                <c:pt idx="355">
                  <c:v>2017.5833333333333</c:v>
                </c:pt>
                <c:pt idx="356">
                  <c:v>2017.6666666666667</c:v>
                </c:pt>
                <c:pt idx="357">
                  <c:v>2017.75</c:v>
                </c:pt>
                <c:pt idx="358">
                  <c:v>2017.8333333333333</c:v>
                </c:pt>
                <c:pt idx="359">
                  <c:v>2017.9166666666667</c:v>
                </c:pt>
                <c:pt idx="360">
                  <c:v>2018</c:v>
                </c:pt>
                <c:pt idx="361">
                  <c:v>2018.0833333333333</c:v>
                </c:pt>
                <c:pt idx="362">
                  <c:v>2018.1666666666667</c:v>
                </c:pt>
                <c:pt idx="363">
                  <c:v>2018.25</c:v>
                </c:pt>
                <c:pt idx="364">
                  <c:v>2018.3333333333333</c:v>
                </c:pt>
                <c:pt idx="365">
                  <c:v>2018.4166666666667</c:v>
                </c:pt>
                <c:pt idx="366">
                  <c:v>2018.5</c:v>
                </c:pt>
                <c:pt idx="367">
                  <c:v>2018.5833333333333</c:v>
                </c:pt>
                <c:pt idx="368">
                  <c:v>2018.6666666666667</c:v>
                </c:pt>
                <c:pt idx="369">
                  <c:v>2018.75</c:v>
                </c:pt>
                <c:pt idx="370">
                  <c:v>2018.8333333333333</c:v>
                </c:pt>
                <c:pt idx="371">
                  <c:v>2018.9166666666667</c:v>
                </c:pt>
                <c:pt idx="372">
                  <c:v>2019</c:v>
                </c:pt>
                <c:pt idx="373">
                  <c:v>2019.0833333333333</c:v>
                </c:pt>
                <c:pt idx="374">
                  <c:v>2019.1666666666667</c:v>
                </c:pt>
                <c:pt idx="375">
                  <c:v>2019.25</c:v>
                </c:pt>
                <c:pt idx="376">
                  <c:v>2019.3333333333333</c:v>
                </c:pt>
                <c:pt idx="377">
                  <c:v>2019.4166666666667</c:v>
                </c:pt>
                <c:pt idx="378">
                  <c:v>2019.5</c:v>
                </c:pt>
                <c:pt idx="379">
                  <c:v>2019.5833333333333</c:v>
                </c:pt>
                <c:pt idx="380">
                  <c:v>2019.6666666666667</c:v>
                </c:pt>
                <c:pt idx="381">
                  <c:v>2019.75</c:v>
                </c:pt>
                <c:pt idx="382">
                  <c:v>2019.8333333333333</c:v>
                </c:pt>
                <c:pt idx="383">
                  <c:v>2019.9166666666667</c:v>
                </c:pt>
                <c:pt idx="384">
                  <c:v>2020</c:v>
                </c:pt>
                <c:pt idx="385">
                  <c:v>2020.0833333333333</c:v>
                </c:pt>
                <c:pt idx="386">
                  <c:v>2020.1666666666667</c:v>
                </c:pt>
                <c:pt idx="387">
                  <c:v>2020.25</c:v>
                </c:pt>
                <c:pt idx="388">
                  <c:v>2020.3333333333333</c:v>
                </c:pt>
                <c:pt idx="389">
                  <c:v>2020.4166666666667</c:v>
                </c:pt>
                <c:pt idx="390">
                  <c:v>2020.5</c:v>
                </c:pt>
                <c:pt idx="391">
                  <c:v>2020.5833333333333</c:v>
                </c:pt>
                <c:pt idx="392">
                  <c:v>2020.6666666666667</c:v>
                </c:pt>
                <c:pt idx="393">
                  <c:v>2020.75</c:v>
                </c:pt>
                <c:pt idx="394">
                  <c:v>2020.8333333333333</c:v>
                </c:pt>
                <c:pt idx="395">
                  <c:v>2020.9166666666667</c:v>
                </c:pt>
                <c:pt idx="396">
                  <c:v>2021</c:v>
                </c:pt>
                <c:pt idx="397">
                  <c:v>2021.0833333333333</c:v>
                </c:pt>
                <c:pt idx="398">
                  <c:v>2021.1666666666667</c:v>
                </c:pt>
                <c:pt idx="399">
                  <c:v>2021.25</c:v>
                </c:pt>
                <c:pt idx="400">
                  <c:v>2021.3333333333333</c:v>
                </c:pt>
                <c:pt idx="401">
                  <c:v>2021.4166666666667</c:v>
                </c:pt>
                <c:pt idx="402">
                  <c:v>2021.5</c:v>
                </c:pt>
                <c:pt idx="403">
                  <c:v>2021.5833333333333</c:v>
                </c:pt>
                <c:pt idx="404">
                  <c:v>2021.6666666666667</c:v>
                </c:pt>
                <c:pt idx="405">
                  <c:v>2021.75</c:v>
                </c:pt>
                <c:pt idx="406">
                  <c:v>2021.8333333333333</c:v>
                </c:pt>
                <c:pt idx="407">
                  <c:v>2021.9166666666667</c:v>
                </c:pt>
                <c:pt idx="408">
                  <c:v>2022</c:v>
                </c:pt>
                <c:pt idx="409">
                  <c:v>2022.0833333333333</c:v>
                </c:pt>
                <c:pt idx="410">
                  <c:v>2022.1666666666667</c:v>
                </c:pt>
                <c:pt idx="411">
                  <c:v>2022.25</c:v>
                </c:pt>
                <c:pt idx="412">
                  <c:v>2022.3333333333333</c:v>
                </c:pt>
                <c:pt idx="413">
                  <c:v>2022.4166666666667</c:v>
                </c:pt>
                <c:pt idx="414">
                  <c:v>2022.5</c:v>
                </c:pt>
                <c:pt idx="415">
                  <c:v>2022.5833333333333</c:v>
                </c:pt>
                <c:pt idx="416">
                  <c:v>2022.6666666666667</c:v>
                </c:pt>
                <c:pt idx="417">
                  <c:v>2022.75</c:v>
                </c:pt>
                <c:pt idx="418">
                  <c:v>2022.8333333333333</c:v>
                </c:pt>
                <c:pt idx="419">
                  <c:v>2022.9166666666667</c:v>
                </c:pt>
              </c:numCache>
            </c:numRef>
          </c:xVal>
          <c:yVal>
            <c:numRef>
              <c:f>Vert_Atl!$F$161:$F$999</c:f>
              <c:numCache>
                <c:formatCode>0.0</c:formatCode>
                <c:ptCount val="839"/>
                <c:pt idx="10">
                  <c:v>28.23</c:v>
                </c:pt>
                <c:pt idx="11">
                  <c:v>27.48</c:v>
                </c:pt>
                <c:pt idx="12">
                  <c:v>26.88</c:v>
                </c:pt>
                <c:pt idx="13">
                  <c:v>26.46</c:v>
                </c:pt>
                <c:pt idx="14">
                  <c:v>27.19</c:v>
                </c:pt>
                <c:pt idx="15">
                  <c:v>27.59</c:v>
                </c:pt>
                <c:pt idx="16">
                  <c:v>28.17</c:v>
                </c:pt>
                <c:pt idx="17">
                  <c:v>28.18</c:v>
                </c:pt>
                <c:pt idx="18">
                  <c:v>28.03</c:v>
                </c:pt>
                <c:pt idx="19">
                  <c:v>27.97</c:v>
                </c:pt>
                <c:pt idx="20">
                  <c:v>28.37</c:v>
                </c:pt>
                <c:pt idx="21">
                  <c:v>28.32</c:v>
                </c:pt>
                <c:pt idx="22">
                  <c:v>28.07</c:v>
                </c:pt>
                <c:pt idx="25">
                  <c:v>26.7</c:v>
                </c:pt>
                <c:pt idx="26">
                  <c:v>26.79</c:v>
                </c:pt>
                <c:pt idx="27">
                  <c:v>27.65</c:v>
                </c:pt>
                <c:pt idx="28">
                  <c:v>27.74</c:v>
                </c:pt>
                <c:pt idx="29">
                  <c:v>28.1</c:v>
                </c:pt>
                <c:pt idx="30">
                  <c:v>27.95</c:v>
                </c:pt>
                <c:pt idx="31">
                  <c:v>27.94</c:v>
                </c:pt>
                <c:pt idx="36">
                  <c:v>27.03</c:v>
                </c:pt>
                <c:pt idx="37">
                  <c:v>26.57</c:v>
                </c:pt>
                <c:pt idx="38">
                  <c:v>27.44</c:v>
                </c:pt>
                <c:pt idx="39">
                  <c:v>28.08</c:v>
                </c:pt>
                <c:pt idx="40">
                  <c:v>27.94</c:v>
                </c:pt>
                <c:pt idx="41">
                  <c:v>28.43</c:v>
                </c:pt>
                <c:pt idx="42">
                  <c:v>28.4</c:v>
                </c:pt>
                <c:pt idx="43">
                  <c:v>28.33</c:v>
                </c:pt>
                <c:pt idx="44">
                  <c:v>28.63</c:v>
                </c:pt>
                <c:pt idx="45">
                  <c:v>28.92</c:v>
                </c:pt>
                <c:pt idx="46">
                  <c:v>28.18</c:v>
                </c:pt>
                <c:pt idx="51">
                  <c:v>27.95</c:v>
                </c:pt>
                <c:pt idx="52">
                  <c:v>27.77</c:v>
                </c:pt>
                <c:pt idx="53">
                  <c:v>29.03</c:v>
                </c:pt>
                <c:pt idx="63">
                  <c:v>28.47</c:v>
                </c:pt>
                <c:pt idx="64">
                  <c:v>28.89</c:v>
                </c:pt>
                <c:pt idx="65">
                  <c:v>29.14</c:v>
                </c:pt>
                <c:pt idx="66">
                  <c:v>28.58</c:v>
                </c:pt>
                <c:pt idx="67">
                  <c:v>28.48</c:v>
                </c:pt>
                <c:pt idx="68">
                  <c:v>28.49</c:v>
                </c:pt>
                <c:pt idx="69">
                  <c:v>28.98</c:v>
                </c:pt>
                <c:pt idx="70">
                  <c:v>28.34</c:v>
                </c:pt>
                <c:pt idx="71">
                  <c:v>28.11</c:v>
                </c:pt>
                <c:pt idx="72">
                  <c:v>27.44</c:v>
                </c:pt>
                <c:pt idx="73">
                  <c:v>27.61</c:v>
                </c:pt>
                <c:pt idx="74">
                  <c:v>27.89</c:v>
                </c:pt>
                <c:pt idx="75">
                  <c:v>28.41</c:v>
                </c:pt>
                <c:pt idx="76">
                  <c:v>28.7</c:v>
                </c:pt>
                <c:pt idx="77">
                  <c:v>28.91</c:v>
                </c:pt>
                <c:pt idx="78">
                  <c:v>28.44</c:v>
                </c:pt>
                <c:pt idx="79">
                  <c:v>28.33</c:v>
                </c:pt>
                <c:pt idx="80">
                  <c:v>28.47</c:v>
                </c:pt>
                <c:pt idx="81">
                  <c:v>29.01</c:v>
                </c:pt>
                <c:pt idx="82">
                  <c:v>28.56</c:v>
                </c:pt>
                <c:pt idx="83">
                  <c:v>28.05</c:v>
                </c:pt>
                <c:pt idx="84">
                  <c:v>27.66</c:v>
                </c:pt>
                <c:pt idx="85">
                  <c:v>27.64</c:v>
                </c:pt>
                <c:pt idx="86">
                  <c:v>28.42</c:v>
                </c:pt>
                <c:pt idx="87">
                  <c:v>28.95</c:v>
                </c:pt>
                <c:pt idx="88">
                  <c:v>29.21</c:v>
                </c:pt>
                <c:pt idx="89">
                  <c:v>29.47</c:v>
                </c:pt>
                <c:pt idx="90">
                  <c:v>29.09</c:v>
                </c:pt>
                <c:pt idx="91">
                  <c:v>29.43</c:v>
                </c:pt>
                <c:pt idx="92">
                  <c:v>29.91</c:v>
                </c:pt>
                <c:pt idx="93">
                  <c:v>29.16</c:v>
                </c:pt>
                <c:pt idx="94">
                  <c:v>28.76</c:v>
                </c:pt>
                <c:pt idx="95">
                  <c:v>28.17</c:v>
                </c:pt>
                <c:pt idx="96">
                  <c:v>27.66</c:v>
                </c:pt>
                <c:pt idx="97">
                  <c:v>27.46</c:v>
                </c:pt>
                <c:pt idx="98">
                  <c:v>28.18</c:v>
                </c:pt>
                <c:pt idx="99">
                  <c:v>28.44</c:v>
                </c:pt>
                <c:pt idx="100">
                  <c:v>28.78</c:v>
                </c:pt>
                <c:pt idx="101">
                  <c:v>28.89</c:v>
                </c:pt>
                <c:pt idx="102">
                  <c:v>28.71</c:v>
                </c:pt>
                <c:pt idx="103">
                  <c:v>28.59</c:v>
                </c:pt>
                <c:pt idx="104">
                  <c:v>29.36</c:v>
                </c:pt>
                <c:pt idx="105">
                  <c:v>29.4</c:v>
                </c:pt>
                <c:pt idx="106">
                  <c:v>28.4</c:v>
                </c:pt>
                <c:pt idx="107">
                  <c:v>27.42</c:v>
                </c:pt>
                <c:pt idx="108">
                  <c:v>27.72</c:v>
                </c:pt>
                <c:pt idx="109">
                  <c:v>27.64</c:v>
                </c:pt>
                <c:pt idx="110">
                  <c:v>27.7</c:v>
                </c:pt>
                <c:pt idx="111">
                  <c:v>28.27</c:v>
                </c:pt>
                <c:pt idx="112">
                  <c:v>28.75</c:v>
                </c:pt>
                <c:pt idx="113">
                  <c:v>28.91</c:v>
                </c:pt>
                <c:pt idx="114">
                  <c:v>29.15</c:v>
                </c:pt>
                <c:pt idx="115">
                  <c:v>29.33</c:v>
                </c:pt>
                <c:pt idx="116">
                  <c:v>29.44</c:v>
                </c:pt>
                <c:pt idx="117">
                  <c:v>29.65</c:v>
                </c:pt>
                <c:pt idx="118">
                  <c:v>28.86</c:v>
                </c:pt>
                <c:pt idx="119">
                  <c:v>28.64</c:v>
                </c:pt>
                <c:pt idx="120">
                  <c:v>28.2</c:v>
                </c:pt>
                <c:pt idx="121">
                  <c:v>28.33</c:v>
                </c:pt>
                <c:pt idx="122">
                  <c:v>28.88</c:v>
                </c:pt>
                <c:pt idx="123">
                  <c:v>29.2</c:v>
                </c:pt>
                <c:pt idx="124">
                  <c:v>29.28</c:v>
                </c:pt>
                <c:pt idx="125">
                  <c:v>29.59</c:v>
                </c:pt>
                <c:pt idx="126">
                  <c:v>29.07</c:v>
                </c:pt>
                <c:pt idx="127">
                  <c:v>29.08</c:v>
                </c:pt>
                <c:pt idx="128">
                  <c:v>29.57</c:v>
                </c:pt>
                <c:pt idx="129">
                  <c:v>29.92</c:v>
                </c:pt>
                <c:pt idx="130">
                  <c:v>29.21</c:v>
                </c:pt>
                <c:pt idx="131">
                  <c:v>28.08</c:v>
                </c:pt>
                <c:pt idx="132">
                  <c:v>27.76</c:v>
                </c:pt>
                <c:pt idx="133">
                  <c:v>27.41</c:v>
                </c:pt>
                <c:pt idx="134">
                  <c:v>27.84</c:v>
                </c:pt>
                <c:pt idx="135">
                  <c:v>28.36</c:v>
                </c:pt>
                <c:pt idx="136">
                  <c:v>29.18</c:v>
                </c:pt>
                <c:pt idx="137">
                  <c:v>29.02</c:v>
                </c:pt>
                <c:pt idx="138">
                  <c:v>28.69</c:v>
                </c:pt>
                <c:pt idx="139">
                  <c:v>28.67</c:v>
                </c:pt>
                <c:pt idx="140">
                  <c:v>29.25</c:v>
                </c:pt>
                <c:pt idx="141">
                  <c:v>29.12</c:v>
                </c:pt>
                <c:pt idx="142">
                  <c:v>28.39</c:v>
                </c:pt>
                <c:pt idx="143">
                  <c:v>27.07</c:v>
                </c:pt>
                <c:pt idx="144">
                  <c:v>26.84</c:v>
                </c:pt>
                <c:pt idx="145">
                  <c:v>27</c:v>
                </c:pt>
                <c:pt idx="146">
                  <c:v>27.27</c:v>
                </c:pt>
                <c:pt idx="147">
                  <c:v>28.21</c:v>
                </c:pt>
                <c:pt idx="148">
                  <c:v>28.59</c:v>
                </c:pt>
                <c:pt idx="149">
                  <c:v>28.78</c:v>
                </c:pt>
                <c:pt idx="150">
                  <c:v>28.28</c:v>
                </c:pt>
                <c:pt idx="151">
                  <c:v>28.5</c:v>
                </c:pt>
                <c:pt idx="152">
                  <c:v>28.94</c:v>
                </c:pt>
                <c:pt idx="153">
                  <c:v>28.83</c:v>
                </c:pt>
                <c:pt idx="154">
                  <c:v>28.77</c:v>
                </c:pt>
                <c:pt idx="155">
                  <c:v>27.98</c:v>
                </c:pt>
                <c:pt idx="156">
                  <c:v>27.31</c:v>
                </c:pt>
                <c:pt idx="157">
                  <c:v>27.01</c:v>
                </c:pt>
                <c:pt idx="158">
                  <c:v>27.23</c:v>
                </c:pt>
                <c:pt idx="159">
                  <c:v>27.61</c:v>
                </c:pt>
                <c:pt idx="160">
                  <c:v>28.33</c:v>
                </c:pt>
                <c:pt idx="161">
                  <c:v>28.91</c:v>
                </c:pt>
                <c:pt idx="162">
                  <c:v>28.15</c:v>
                </c:pt>
                <c:pt idx="163">
                  <c:v>28.92</c:v>
                </c:pt>
                <c:pt idx="164">
                  <c:v>29.01</c:v>
                </c:pt>
                <c:pt idx="165">
                  <c:v>29.24</c:v>
                </c:pt>
                <c:pt idx="166">
                  <c:v>28.18</c:v>
                </c:pt>
                <c:pt idx="167">
                  <c:v>27.53</c:v>
                </c:pt>
                <c:pt idx="168">
                  <c:v>27.8</c:v>
                </c:pt>
                <c:pt idx="169">
                  <c:v>27.75</c:v>
                </c:pt>
                <c:pt idx="170">
                  <c:v>27.97</c:v>
                </c:pt>
                <c:pt idx="171">
                  <c:v>28.36</c:v>
                </c:pt>
                <c:pt idx="172">
                  <c:v>28.68</c:v>
                </c:pt>
                <c:pt idx="173">
                  <c:v>29.45</c:v>
                </c:pt>
                <c:pt idx="174">
                  <c:v>29.04</c:v>
                </c:pt>
                <c:pt idx="175">
                  <c:v>28.79</c:v>
                </c:pt>
                <c:pt idx="176">
                  <c:v>29.31</c:v>
                </c:pt>
                <c:pt idx="177">
                  <c:v>29.19</c:v>
                </c:pt>
                <c:pt idx="178">
                  <c:v>28.74</c:v>
                </c:pt>
                <c:pt idx="179">
                  <c:v>28.08</c:v>
                </c:pt>
                <c:pt idx="180">
                  <c:v>27.64</c:v>
                </c:pt>
                <c:pt idx="181">
                  <c:v>27.76</c:v>
                </c:pt>
                <c:pt idx="182">
                  <c:v>28.06</c:v>
                </c:pt>
                <c:pt idx="183">
                  <c:v>28.89</c:v>
                </c:pt>
                <c:pt idx="184">
                  <c:v>29</c:v>
                </c:pt>
                <c:pt idx="185">
                  <c:v>28.81</c:v>
                </c:pt>
                <c:pt idx="186">
                  <c:v>28.58</c:v>
                </c:pt>
                <c:pt idx="187">
                  <c:v>28.47</c:v>
                </c:pt>
                <c:pt idx="188">
                  <c:v>29.42</c:v>
                </c:pt>
                <c:pt idx="189">
                  <c:v>29.65</c:v>
                </c:pt>
                <c:pt idx="190">
                  <c:v>29.23</c:v>
                </c:pt>
                <c:pt idx="191">
                  <c:v>28.02</c:v>
                </c:pt>
                <c:pt idx="192">
                  <c:v>27.68</c:v>
                </c:pt>
                <c:pt idx="193">
                  <c:v>28</c:v>
                </c:pt>
                <c:pt idx="194">
                  <c:v>27.82</c:v>
                </c:pt>
                <c:pt idx="195">
                  <c:v>28.48</c:v>
                </c:pt>
                <c:pt idx="196">
                  <c:v>28.64</c:v>
                </c:pt>
                <c:pt idx="197">
                  <c:v>28.88</c:v>
                </c:pt>
                <c:pt idx="198">
                  <c:v>28.27</c:v>
                </c:pt>
                <c:pt idx="199">
                  <c:v>28.71</c:v>
                </c:pt>
                <c:pt idx="200">
                  <c:v>28.91</c:v>
                </c:pt>
                <c:pt idx="201">
                  <c:v>29.6</c:v>
                </c:pt>
                <c:pt idx="202">
                  <c:v>28.65</c:v>
                </c:pt>
                <c:pt idx="203">
                  <c:v>27.97</c:v>
                </c:pt>
                <c:pt idx="204">
                  <c:v>27.34</c:v>
                </c:pt>
                <c:pt idx="205">
                  <c:v>27.05</c:v>
                </c:pt>
                <c:pt idx="206">
                  <c:v>28.11</c:v>
                </c:pt>
                <c:pt idx="207">
                  <c:v>28.31</c:v>
                </c:pt>
                <c:pt idx="208">
                  <c:v>28.49</c:v>
                </c:pt>
                <c:pt idx="209">
                  <c:v>29.12</c:v>
                </c:pt>
                <c:pt idx="210">
                  <c:v>29.78</c:v>
                </c:pt>
                <c:pt idx="211">
                  <c:v>29.12</c:v>
                </c:pt>
                <c:pt idx="212">
                  <c:v>29.14</c:v>
                </c:pt>
                <c:pt idx="213">
                  <c:v>29.17</c:v>
                </c:pt>
                <c:pt idx="214">
                  <c:v>28.25</c:v>
                </c:pt>
                <c:pt idx="215">
                  <c:v>28.11</c:v>
                </c:pt>
                <c:pt idx="216">
                  <c:v>27.98</c:v>
                </c:pt>
                <c:pt idx="217">
                  <c:v>27.63</c:v>
                </c:pt>
                <c:pt idx="218">
                  <c:v>27.85</c:v>
                </c:pt>
                <c:pt idx="219">
                  <c:v>28.26</c:v>
                </c:pt>
                <c:pt idx="220">
                  <c:v>28.98</c:v>
                </c:pt>
                <c:pt idx="221">
                  <c:v>28.84</c:v>
                </c:pt>
                <c:pt idx="222">
                  <c:v>29.05</c:v>
                </c:pt>
                <c:pt idx="223">
                  <c:v>28.81</c:v>
                </c:pt>
                <c:pt idx="224">
                  <c:v>29.16</c:v>
                </c:pt>
                <c:pt idx="225">
                  <c:v>29.43</c:v>
                </c:pt>
                <c:pt idx="226">
                  <c:v>29.1</c:v>
                </c:pt>
                <c:pt idx="227">
                  <c:v>28.52</c:v>
                </c:pt>
                <c:pt idx="228">
                  <c:v>27.78</c:v>
                </c:pt>
                <c:pt idx="229">
                  <c:v>27.92</c:v>
                </c:pt>
                <c:pt idx="230">
                  <c:v>28.3</c:v>
                </c:pt>
                <c:pt idx="231">
                  <c:v>28.93</c:v>
                </c:pt>
                <c:pt idx="232">
                  <c:v>29.52</c:v>
                </c:pt>
                <c:pt idx="233">
                  <c:v>29.52</c:v>
                </c:pt>
                <c:pt idx="234">
                  <c:v>29.08</c:v>
                </c:pt>
                <c:pt idx="235">
                  <c:v>29.15</c:v>
                </c:pt>
                <c:pt idx="236">
                  <c:v>29.48</c:v>
                </c:pt>
                <c:pt idx="237">
                  <c:v>29.49</c:v>
                </c:pt>
                <c:pt idx="238">
                  <c:v>27.98</c:v>
                </c:pt>
                <c:pt idx="239">
                  <c:v>27.41</c:v>
                </c:pt>
                <c:pt idx="240">
                  <c:v>27.09</c:v>
                </c:pt>
                <c:pt idx="241">
                  <c:v>27.23</c:v>
                </c:pt>
                <c:pt idx="242">
                  <c:v>27.61</c:v>
                </c:pt>
                <c:pt idx="243">
                  <c:v>28.17</c:v>
                </c:pt>
                <c:pt idx="244">
                  <c:v>28.3</c:v>
                </c:pt>
                <c:pt idx="245">
                  <c:v>28.67</c:v>
                </c:pt>
                <c:pt idx="246">
                  <c:v>28.66</c:v>
                </c:pt>
                <c:pt idx="247">
                  <c:v>28.66</c:v>
                </c:pt>
                <c:pt idx="248">
                  <c:v>29.37</c:v>
                </c:pt>
                <c:pt idx="249">
                  <c:v>29.28</c:v>
                </c:pt>
                <c:pt idx="250">
                  <c:v>28.46</c:v>
                </c:pt>
                <c:pt idx="251">
                  <c:v>27.66</c:v>
                </c:pt>
                <c:pt idx="252">
                  <c:v>27.33</c:v>
                </c:pt>
                <c:pt idx="253">
                  <c:v>27.05</c:v>
                </c:pt>
                <c:pt idx="254">
                  <c:v>27.28</c:v>
                </c:pt>
                <c:pt idx="255">
                  <c:v>28.21</c:v>
                </c:pt>
                <c:pt idx="256">
                  <c:v>28.86</c:v>
                </c:pt>
                <c:pt idx="257">
                  <c:v>29.35</c:v>
                </c:pt>
                <c:pt idx="258">
                  <c:v>29.02</c:v>
                </c:pt>
                <c:pt idx="259">
                  <c:v>28.85</c:v>
                </c:pt>
                <c:pt idx="260">
                  <c:v>29.37</c:v>
                </c:pt>
                <c:pt idx="261">
                  <c:v>29.24</c:v>
                </c:pt>
                <c:pt idx="262">
                  <c:v>28.54</c:v>
                </c:pt>
                <c:pt idx="263">
                  <c:v>28.4</c:v>
                </c:pt>
                <c:pt idx="264">
                  <c:v>27.97</c:v>
                </c:pt>
                <c:pt idx="265">
                  <c:v>28.29</c:v>
                </c:pt>
                <c:pt idx="266">
                  <c:v>28.34</c:v>
                </c:pt>
                <c:pt idx="267">
                  <c:v>29.2</c:v>
                </c:pt>
                <c:pt idx="268">
                  <c:v>29.35</c:v>
                </c:pt>
                <c:pt idx="281">
                  <c:v>29.37</c:v>
                </c:pt>
                <c:pt idx="282">
                  <c:v>29.27</c:v>
                </c:pt>
                <c:pt idx="283">
                  <c:v>29.3</c:v>
                </c:pt>
                <c:pt idx="284">
                  <c:v>29.73</c:v>
                </c:pt>
                <c:pt idx="285">
                  <c:v>29.26</c:v>
                </c:pt>
                <c:pt idx="286">
                  <c:v>28.47</c:v>
                </c:pt>
                <c:pt idx="287">
                  <c:v>27.5</c:v>
                </c:pt>
                <c:pt idx="288">
                  <c:v>27.46</c:v>
                </c:pt>
                <c:pt idx="289">
                  <c:v>27.55</c:v>
                </c:pt>
                <c:pt idx="290">
                  <c:v>27.65</c:v>
                </c:pt>
                <c:pt idx="291">
                  <c:v>28.63</c:v>
                </c:pt>
                <c:pt idx="292">
                  <c:v>29.09</c:v>
                </c:pt>
                <c:pt idx="293">
                  <c:v>29.51</c:v>
                </c:pt>
                <c:pt idx="294">
                  <c:v>28.88</c:v>
                </c:pt>
                <c:pt idx="295">
                  <c:v>28.68</c:v>
                </c:pt>
                <c:pt idx="296">
                  <c:v>29.07</c:v>
                </c:pt>
                <c:pt idx="297">
                  <c:v>29.06</c:v>
                </c:pt>
                <c:pt idx="298">
                  <c:v>27.88</c:v>
                </c:pt>
                <c:pt idx="299">
                  <c:v>27.68</c:v>
                </c:pt>
                <c:pt idx="300">
                  <c:v>27.65</c:v>
                </c:pt>
                <c:pt idx="301">
                  <c:v>27.67</c:v>
                </c:pt>
                <c:pt idx="302">
                  <c:v>27.75</c:v>
                </c:pt>
                <c:pt idx="303">
                  <c:v>28.65</c:v>
                </c:pt>
                <c:pt idx="304">
                  <c:v>28.72</c:v>
                </c:pt>
                <c:pt idx="305">
                  <c:v>28.88</c:v>
                </c:pt>
                <c:pt idx="306">
                  <c:v>28.92</c:v>
                </c:pt>
                <c:pt idx="307">
                  <c:v>28.87</c:v>
                </c:pt>
                <c:pt idx="308">
                  <c:v>29.49</c:v>
                </c:pt>
                <c:pt idx="309">
                  <c:v>29.38</c:v>
                </c:pt>
                <c:pt idx="310">
                  <c:v>29.27</c:v>
                </c:pt>
                <c:pt idx="311">
                  <c:v>28.65</c:v>
                </c:pt>
                <c:pt idx="312">
                  <c:v>27.92</c:v>
                </c:pt>
                <c:pt idx="313">
                  <c:v>27.88</c:v>
                </c:pt>
                <c:pt idx="314">
                  <c:v>28.16</c:v>
                </c:pt>
                <c:pt idx="315">
                  <c:v>28.68</c:v>
                </c:pt>
                <c:pt idx="316">
                  <c:v>29.18</c:v>
                </c:pt>
                <c:pt idx="317">
                  <c:v>29.29</c:v>
                </c:pt>
                <c:pt idx="318">
                  <c:v>29.3</c:v>
                </c:pt>
                <c:pt idx="319">
                  <c:v>28.91</c:v>
                </c:pt>
                <c:pt idx="320">
                  <c:v>29.3</c:v>
                </c:pt>
                <c:pt idx="321">
                  <c:v>29.35</c:v>
                </c:pt>
                <c:pt idx="322">
                  <c:v>29.04</c:v>
                </c:pt>
                <c:pt idx="323">
                  <c:v>28.17</c:v>
                </c:pt>
                <c:pt idx="324">
                  <c:v>27.85</c:v>
                </c:pt>
                <c:pt idx="325">
                  <c:v>27.93</c:v>
                </c:pt>
                <c:pt idx="326">
                  <c:v>27.94</c:v>
                </c:pt>
                <c:pt idx="327">
                  <c:v>28.88</c:v>
                </c:pt>
                <c:pt idx="328">
                  <c:v>28.86</c:v>
                </c:pt>
                <c:pt idx="329">
                  <c:v>29.61</c:v>
                </c:pt>
                <c:pt idx="330">
                  <c:v>28.89</c:v>
                </c:pt>
                <c:pt idx="331">
                  <c:v>29.04</c:v>
                </c:pt>
                <c:pt idx="332">
                  <c:v>29.4</c:v>
                </c:pt>
                <c:pt idx="333">
                  <c:v>30.14</c:v>
                </c:pt>
                <c:pt idx="334">
                  <c:v>29.68</c:v>
                </c:pt>
                <c:pt idx="335">
                  <c:v>28.96</c:v>
                </c:pt>
                <c:pt idx="336">
                  <c:v>28.38</c:v>
                </c:pt>
                <c:pt idx="337">
                  <c:v>27.69</c:v>
                </c:pt>
                <c:pt idx="338">
                  <c:v>28.08</c:v>
                </c:pt>
                <c:pt idx="339">
                  <c:v>29.08</c:v>
                </c:pt>
                <c:pt idx="340">
                  <c:v>29.57</c:v>
                </c:pt>
                <c:pt idx="341">
                  <c:v>29.77</c:v>
                </c:pt>
                <c:pt idx="342">
                  <c:v>28.98</c:v>
                </c:pt>
                <c:pt idx="343">
                  <c:v>29.45</c:v>
                </c:pt>
                <c:pt idx="344">
                  <c:v>29.71</c:v>
                </c:pt>
                <c:pt idx="345">
                  <c:v>29.72</c:v>
                </c:pt>
                <c:pt idx="346">
                  <c:v>29.25</c:v>
                </c:pt>
                <c:pt idx="347">
                  <c:v>28.59</c:v>
                </c:pt>
                <c:pt idx="348">
                  <c:v>27.937000000000001</c:v>
                </c:pt>
                <c:pt idx="349">
                  <c:v>28.184999999999999</c:v>
                </c:pt>
                <c:pt idx="350">
                  <c:v>28.344000000000001</c:v>
                </c:pt>
                <c:pt idx="351">
                  <c:v>29.352</c:v>
                </c:pt>
                <c:pt idx="352">
                  <c:v>29.72</c:v>
                </c:pt>
                <c:pt idx="353">
                  <c:v>29.620999999999999</c:v>
                </c:pt>
                <c:pt idx="354">
                  <c:v>29.077000000000002</c:v>
                </c:pt>
                <c:pt idx="355">
                  <c:v>29.35</c:v>
                </c:pt>
                <c:pt idx="356">
                  <c:v>29.681000000000001</c:v>
                </c:pt>
                <c:pt idx="357">
                  <c:v>29.576000000000001</c:v>
                </c:pt>
                <c:pt idx="358">
                  <c:v>29.172999999999998</c:v>
                </c:pt>
                <c:pt idx="359">
                  <c:v>27.763000000000002</c:v>
                </c:pt>
                <c:pt idx="360">
                  <c:v>27.228000000000002</c:v>
                </c:pt>
                <c:pt idx="361">
                  <c:v>27.216000000000001</c:v>
                </c:pt>
                <c:pt idx="362">
                  <c:v>27.751000000000001</c:v>
                </c:pt>
                <c:pt idx="363">
                  <c:v>28.535</c:v>
                </c:pt>
                <c:pt idx="364">
                  <c:v>28.995999999999999</c:v>
                </c:pt>
                <c:pt idx="365">
                  <c:v>29.13</c:v>
                </c:pt>
                <c:pt idx="366">
                  <c:v>28.599</c:v>
                </c:pt>
                <c:pt idx="367">
                  <c:v>28.734000000000002</c:v>
                </c:pt>
                <c:pt idx="368">
                  <c:v>29.157</c:v>
                </c:pt>
                <c:pt idx="369">
                  <c:v>28.902999999999999</c:v>
                </c:pt>
                <c:pt idx="370">
                  <c:v>28.626999999999999</c:v>
                </c:pt>
                <c:pt idx="371">
                  <c:v>28.402999999999999</c:v>
                </c:pt>
                <c:pt idx="372">
                  <c:v>27.42</c:v>
                </c:pt>
                <c:pt idx="373">
                  <c:v>27.553000000000001</c:v>
                </c:pt>
                <c:pt idx="374">
                  <c:v>27.818999999999999</c:v>
                </c:pt>
                <c:pt idx="375">
                  <c:v>28.709</c:v>
                </c:pt>
                <c:pt idx="376">
                  <c:v>29.292000000000002</c:v>
                </c:pt>
                <c:pt idx="377">
                  <c:v>29.817</c:v>
                </c:pt>
                <c:pt idx="378">
                  <c:v>28.925000000000001</c:v>
                </c:pt>
                <c:pt idx="379">
                  <c:v>29.207000000000001</c:v>
                </c:pt>
                <c:pt idx="380">
                  <c:v>29.163</c:v>
                </c:pt>
                <c:pt idx="381">
                  <c:v>29.42</c:v>
                </c:pt>
                <c:pt idx="382">
                  <c:v>29.219000000000001</c:v>
                </c:pt>
                <c:pt idx="383">
                  <c:v>28.611000000000001</c:v>
                </c:pt>
                <c:pt idx="384">
                  <c:v>28.164000000000001</c:v>
                </c:pt>
                <c:pt idx="385">
                  <c:v>28.198</c:v>
                </c:pt>
                <c:pt idx="386">
                  <c:v>28.358000000000001</c:v>
                </c:pt>
                <c:pt idx="387">
                  <c:v>29.152999999999999</c:v>
                </c:pt>
                <c:pt idx="388">
                  <c:v>29.632000000000001</c:v>
                </c:pt>
                <c:pt idx="389">
                  <c:v>29.692</c:v>
                </c:pt>
                <c:pt idx="390">
                  <c:v>29.195</c:v>
                </c:pt>
                <c:pt idx="391">
                  <c:v>29.335999999999999</c:v>
                </c:pt>
                <c:pt idx="392">
                  <c:v>29.957999999999998</c:v>
                </c:pt>
                <c:pt idx="393">
                  <c:v>29.834</c:v>
                </c:pt>
                <c:pt idx="394">
                  <c:v>28.939</c:v>
                </c:pt>
                <c:pt idx="395">
                  <c:v>28.213000000000001</c:v>
                </c:pt>
                <c:pt idx="396">
                  <c:v>27.922999999999998</c:v>
                </c:pt>
                <c:pt idx="397">
                  <c:v>28.158000000000001</c:v>
                </c:pt>
                <c:pt idx="398">
                  <c:v>28.058</c:v>
                </c:pt>
                <c:pt idx="399">
                  <c:v>28.605</c:v>
                </c:pt>
                <c:pt idx="400">
                  <c:v>28.914999999999999</c:v>
                </c:pt>
                <c:pt idx="401">
                  <c:v>29.126000000000001</c:v>
                </c:pt>
                <c:pt idx="402">
                  <c:v>29.352</c:v>
                </c:pt>
                <c:pt idx="403">
                  <c:v>29.128</c:v>
                </c:pt>
                <c:pt idx="404">
                  <c:v>29.61</c:v>
                </c:pt>
                <c:pt idx="405">
                  <c:v>30.042999999999999</c:v>
                </c:pt>
                <c:pt idx="406">
                  <c:v>29.327000000000002</c:v>
                </c:pt>
                <c:pt idx="407">
                  <c:v>28.463000000000001</c:v>
                </c:pt>
                <c:pt idx="408">
                  <c:v>28.010999999999999</c:v>
                </c:pt>
                <c:pt idx="409">
                  <c:v>28.100999999999999</c:v>
                </c:pt>
                <c:pt idx="410">
                  <c:v>28.358000000000001</c:v>
                </c:pt>
                <c:pt idx="411">
                  <c:v>29.026</c:v>
                </c:pt>
                <c:pt idx="412">
                  <c:v>29.606000000000002</c:v>
                </c:pt>
                <c:pt idx="413">
                  <c:v>29.376000000000001</c:v>
                </c:pt>
                <c:pt idx="414">
                  <c:v>29.05</c:v>
                </c:pt>
                <c:pt idx="415">
                  <c:v>29.353000000000002</c:v>
                </c:pt>
                <c:pt idx="416">
                  <c:v>29.693000000000001</c:v>
                </c:pt>
              </c:numCache>
            </c:numRef>
          </c:yVal>
          <c:smooth val="0"/>
          <c:extLst>
            <c:ext xmlns:c16="http://schemas.microsoft.com/office/drawing/2014/chart" uri="{C3380CC4-5D6E-409C-BE32-E72D297353CC}">
              <c16:uniqueId val="{00000000-E12D-4269-95EB-FF20A96591EE}"/>
            </c:ext>
          </c:extLst>
        </c:ser>
        <c:dLbls>
          <c:showLegendKey val="0"/>
          <c:showVal val="0"/>
          <c:showCatName val="0"/>
          <c:showSerName val="0"/>
          <c:showPercent val="0"/>
          <c:showBubbleSize val="0"/>
        </c:dLbls>
        <c:axId val="645880928"/>
        <c:axId val="645881320"/>
      </c:scatterChart>
      <c:valAx>
        <c:axId val="645880928"/>
        <c:scaling>
          <c:orientation val="minMax"/>
          <c:max val="2024"/>
          <c:min val="1974"/>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5881320"/>
        <c:crosses val="autoZero"/>
        <c:crossBetween val="midCat"/>
        <c:majorUnit val="2"/>
        <c:minorUnit val="0.16670000000000004"/>
      </c:valAx>
      <c:valAx>
        <c:axId val="6458813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58809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Seagrass (Hobo)</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2022</c:v>
          </c:tx>
          <c:spPr>
            <a:ln>
              <a:solidFill>
                <a:srgbClr val="2D11FB"/>
              </a:solidFill>
            </a:ln>
          </c:spPr>
          <c:marker>
            <c:symbol val="square"/>
            <c:size val="8"/>
            <c:spPr>
              <a:solidFill>
                <a:srgbClr val="2D11FB"/>
              </a:solidFill>
              <a:ln>
                <a:solidFill>
                  <a:srgbClr val="2D11FB"/>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Bocas!$B$518:$M$518</c:f>
              <c:numCache>
                <c:formatCode>0.0</c:formatCode>
                <c:ptCount val="12"/>
                <c:pt idx="0">
                  <c:v>28.341999999999999</c:v>
                </c:pt>
                <c:pt idx="1">
                  <c:v>28.071999999999999</c:v>
                </c:pt>
                <c:pt idx="2">
                  <c:v>28.606000000000002</c:v>
                </c:pt>
                <c:pt idx="3">
                  <c:v>29.045000000000002</c:v>
                </c:pt>
                <c:pt idx="4">
                  <c:v>29.844999999999999</c:v>
                </c:pt>
                <c:pt idx="5">
                  <c:v>29.68</c:v>
                </c:pt>
              </c:numCache>
            </c:numRef>
          </c:val>
          <c:smooth val="0"/>
          <c:extLst>
            <c:ext xmlns:c16="http://schemas.microsoft.com/office/drawing/2014/chart" uri="{C3380CC4-5D6E-409C-BE32-E72D297353CC}">
              <c16:uniqueId val="{00000000-FFB8-4AA1-AFD4-8367294F625A}"/>
            </c:ext>
          </c:extLst>
        </c:ser>
        <c:ser>
          <c:idx val="1"/>
          <c:order val="1"/>
          <c:tx>
            <c:v>1999-2021</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Bocas!$B$526:$M$526</c:f>
                <c:numCache>
                  <c:formatCode>General</c:formatCode>
                  <c:ptCount val="12"/>
                  <c:pt idx="0">
                    <c:v>0.58597532964837484</c:v>
                  </c:pt>
                  <c:pt idx="1">
                    <c:v>0.50791630834674373</c:v>
                  </c:pt>
                  <c:pt idx="2">
                    <c:v>0.62415784300688992</c:v>
                  </c:pt>
                  <c:pt idx="3">
                    <c:v>0.42806976916470912</c:v>
                  </c:pt>
                  <c:pt idx="4">
                    <c:v>0.44034299666299309</c:v>
                  </c:pt>
                  <c:pt idx="5">
                    <c:v>0.44611079406321286</c:v>
                  </c:pt>
                  <c:pt idx="6">
                    <c:v>0.48548956587868575</c:v>
                  </c:pt>
                  <c:pt idx="7">
                    <c:v>0.39758974426295612</c:v>
                  </c:pt>
                  <c:pt idx="8">
                    <c:v>0.32230226036373555</c:v>
                  </c:pt>
                  <c:pt idx="9">
                    <c:v>0.35496683027134418</c:v>
                  </c:pt>
                  <c:pt idx="10">
                    <c:v>0.53689337309296914</c:v>
                  </c:pt>
                  <c:pt idx="11">
                    <c:v>0.65481924307912587</c:v>
                  </c:pt>
                </c:numCache>
              </c:numRef>
            </c:plus>
            <c:minus>
              <c:numRef>
                <c:f>Bocas!$B$526:$M$526</c:f>
                <c:numCache>
                  <c:formatCode>General</c:formatCode>
                  <c:ptCount val="12"/>
                  <c:pt idx="0">
                    <c:v>0.58597532964837484</c:v>
                  </c:pt>
                  <c:pt idx="1">
                    <c:v>0.50791630834674373</c:v>
                  </c:pt>
                  <c:pt idx="2">
                    <c:v>0.62415784300688992</c:v>
                  </c:pt>
                  <c:pt idx="3">
                    <c:v>0.42806976916470912</c:v>
                  </c:pt>
                  <c:pt idx="4">
                    <c:v>0.44034299666299309</c:v>
                  </c:pt>
                  <c:pt idx="5">
                    <c:v>0.44611079406321286</c:v>
                  </c:pt>
                  <c:pt idx="6">
                    <c:v>0.48548956587868575</c:v>
                  </c:pt>
                  <c:pt idx="7">
                    <c:v>0.39758974426295612</c:v>
                  </c:pt>
                  <c:pt idx="8">
                    <c:v>0.32230226036373555</c:v>
                  </c:pt>
                  <c:pt idx="9">
                    <c:v>0.35496683027134418</c:v>
                  </c:pt>
                  <c:pt idx="10">
                    <c:v>0.53689337309296914</c:v>
                  </c:pt>
                  <c:pt idx="11">
                    <c:v>0.65481924307912587</c:v>
                  </c:pt>
                </c:numCache>
              </c:numRef>
            </c:minus>
          </c:errBars>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Bocas!$B$525:$M$525</c:f>
              <c:numCache>
                <c:formatCode>0.0</c:formatCode>
                <c:ptCount val="12"/>
                <c:pt idx="0">
                  <c:v>27.658217391304348</c:v>
                </c:pt>
                <c:pt idx="1">
                  <c:v>27.868391304347821</c:v>
                </c:pt>
                <c:pt idx="2">
                  <c:v>28.308181818181819</c:v>
                </c:pt>
                <c:pt idx="3">
                  <c:v>28.951000000000001</c:v>
                </c:pt>
                <c:pt idx="4">
                  <c:v>29.566291666666672</c:v>
                </c:pt>
                <c:pt idx="5">
                  <c:v>29.720333333333329</c:v>
                </c:pt>
                <c:pt idx="6">
                  <c:v>28.992130434782613</c:v>
                </c:pt>
                <c:pt idx="7">
                  <c:v>29.224826086956519</c:v>
                </c:pt>
                <c:pt idx="8">
                  <c:v>29.836260869565209</c:v>
                </c:pt>
                <c:pt idx="9">
                  <c:v>29.885217391304348</c:v>
                </c:pt>
                <c:pt idx="10">
                  <c:v>28.871695652173912</c:v>
                </c:pt>
                <c:pt idx="11">
                  <c:v>27.899826086956519</c:v>
                </c:pt>
              </c:numCache>
            </c:numRef>
          </c:val>
          <c:smooth val="0"/>
          <c:extLst>
            <c:ext xmlns:c16="http://schemas.microsoft.com/office/drawing/2014/chart" uri="{C3380CC4-5D6E-409C-BE32-E72D297353CC}">
              <c16:uniqueId val="{00000001-FFB8-4AA1-AFD4-8367294F625A}"/>
            </c:ext>
          </c:extLst>
        </c:ser>
        <c:dLbls>
          <c:showLegendKey val="0"/>
          <c:showVal val="0"/>
          <c:showCatName val="0"/>
          <c:showSerName val="0"/>
          <c:showPercent val="0"/>
          <c:showBubbleSize val="0"/>
        </c:dLbls>
        <c:marker val="1"/>
        <c:smooth val="0"/>
        <c:axId val="607943648"/>
        <c:axId val="601614592"/>
      </c:lineChart>
      <c:catAx>
        <c:axId val="60794364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01614592"/>
        <c:crosses val="autoZero"/>
        <c:auto val="1"/>
        <c:lblAlgn val="ctr"/>
        <c:lblOffset val="100"/>
        <c:noMultiLvlLbl val="0"/>
      </c:catAx>
      <c:valAx>
        <c:axId val="601614592"/>
        <c:scaling>
          <c:orientation val="minMax"/>
          <c:max val="32"/>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07943648"/>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050"/>
          </a:pPr>
          <a:endParaRPr lang="en-US"/>
        </a:p>
      </c:txPr>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Isla Grande, 3m</a:t>
            </a:r>
          </a:p>
        </c:rich>
      </c:tx>
      <c:layout>
        <c:manualLayout>
          <c:xMode val="edge"/>
          <c:yMode val="edge"/>
          <c:x val="0.51115343066910512"/>
          <c:y val="5.8823529411764705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1"/>
          <c:order val="0"/>
          <c:tx>
            <c:v>Tower</c:v>
          </c:tx>
          <c:spPr>
            <a:ln w="28575" cap="rnd">
              <a:solidFill>
                <a:srgbClr val="2D11FB"/>
              </a:solidFill>
              <a:round/>
            </a:ln>
            <a:effectLst/>
          </c:spPr>
          <c:marker>
            <c:symbol val="none"/>
          </c:marker>
          <c:trendline>
            <c:spPr>
              <a:ln w="19050" cap="rnd">
                <a:solidFill>
                  <a:srgbClr val="00B0F0"/>
                </a:solidFill>
                <a:prstDash val="sysDot"/>
              </a:ln>
              <a:effectLst/>
            </c:spPr>
            <c:trendlineType val="linear"/>
            <c:dispRSqr val="0"/>
            <c:dispEq val="1"/>
            <c:trendlineLbl>
              <c:layout>
                <c:manualLayout>
                  <c:x val="-0.8333926382653396"/>
                  <c:y val="-0.2956405743399722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Vert_Atl!$C$161:$C$999</c:f>
              <c:numCache>
                <c:formatCode>0.0</c:formatCode>
                <c:ptCount val="839"/>
                <c:pt idx="0">
                  <c:v>1988</c:v>
                </c:pt>
                <c:pt idx="1">
                  <c:v>1988.0833333333333</c:v>
                </c:pt>
                <c:pt idx="2">
                  <c:v>1988.1666666666667</c:v>
                </c:pt>
                <c:pt idx="3">
                  <c:v>1988.25</c:v>
                </c:pt>
                <c:pt idx="4">
                  <c:v>1988.3333333333333</c:v>
                </c:pt>
                <c:pt idx="5">
                  <c:v>1988.4166666666667</c:v>
                </c:pt>
                <c:pt idx="6">
                  <c:v>1988.5</c:v>
                </c:pt>
                <c:pt idx="7">
                  <c:v>1988.5833333333333</c:v>
                </c:pt>
                <c:pt idx="8">
                  <c:v>1988.6666666666667</c:v>
                </c:pt>
                <c:pt idx="9">
                  <c:v>1988.75</c:v>
                </c:pt>
                <c:pt idx="10">
                  <c:v>1988.8333333333333</c:v>
                </c:pt>
                <c:pt idx="11">
                  <c:v>1988.9166666666667</c:v>
                </c:pt>
                <c:pt idx="12">
                  <c:v>1989</c:v>
                </c:pt>
                <c:pt idx="13">
                  <c:v>1989.0833333333333</c:v>
                </c:pt>
                <c:pt idx="14">
                  <c:v>1989.1666666666667</c:v>
                </c:pt>
                <c:pt idx="15">
                  <c:v>1989.25</c:v>
                </c:pt>
                <c:pt idx="16">
                  <c:v>1989.3333333333333</c:v>
                </c:pt>
                <c:pt idx="17">
                  <c:v>1989.4166666666667</c:v>
                </c:pt>
                <c:pt idx="18">
                  <c:v>1989.5</c:v>
                </c:pt>
                <c:pt idx="19">
                  <c:v>1989.5833333333333</c:v>
                </c:pt>
                <c:pt idx="20">
                  <c:v>1989.6666666666667</c:v>
                </c:pt>
                <c:pt idx="21">
                  <c:v>1989.75</c:v>
                </c:pt>
                <c:pt idx="22">
                  <c:v>1989.8333333333333</c:v>
                </c:pt>
                <c:pt idx="23">
                  <c:v>1989.9166666666667</c:v>
                </c:pt>
                <c:pt idx="24">
                  <c:v>1990</c:v>
                </c:pt>
                <c:pt idx="25">
                  <c:v>1990.0833333333333</c:v>
                </c:pt>
                <c:pt idx="26">
                  <c:v>1990.1666666666667</c:v>
                </c:pt>
                <c:pt idx="27">
                  <c:v>1990.25</c:v>
                </c:pt>
                <c:pt idx="28">
                  <c:v>1990.3333333333333</c:v>
                </c:pt>
                <c:pt idx="29">
                  <c:v>1990.4166666666667</c:v>
                </c:pt>
                <c:pt idx="30">
                  <c:v>1990.5</c:v>
                </c:pt>
                <c:pt idx="31">
                  <c:v>1990.5833333333333</c:v>
                </c:pt>
                <c:pt idx="32">
                  <c:v>1990.6666666666667</c:v>
                </c:pt>
                <c:pt idx="33">
                  <c:v>1990.75</c:v>
                </c:pt>
                <c:pt idx="34">
                  <c:v>1990.8333333333333</c:v>
                </c:pt>
                <c:pt idx="35">
                  <c:v>1990.9166666666667</c:v>
                </c:pt>
                <c:pt idx="36">
                  <c:v>1991</c:v>
                </c:pt>
                <c:pt idx="37">
                  <c:v>1991.0833333333333</c:v>
                </c:pt>
                <c:pt idx="38">
                  <c:v>1991.1666666666667</c:v>
                </c:pt>
                <c:pt idx="39">
                  <c:v>1991.25</c:v>
                </c:pt>
                <c:pt idx="40">
                  <c:v>1991.3333333333333</c:v>
                </c:pt>
                <c:pt idx="41">
                  <c:v>1991.4166666666667</c:v>
                </c:pt>
                <c:pt idx="42">
                  <c:v>1991.5</c:v>
                </c:pt>
                <c:pt idx="43">
                  <c:v>1991.5833333333333</c:v>
                </c:pt>
                <c:pt idx="44">
                  <c:v>1991.6666666666667</c:v>
                </c:pt>
                <c:pt idx="45">
                  <c:v>1991.75</c:v>
                </c:pt>
                <c:pt idx="46">
                  <c:v>1991.8333333333333</c:v>
                </c:pt>
                <c:pt idx="47">
                  <c:v>1991.9166666666667</c:v>
                </c:pt>
                <c:pt idx="48">
                  <c:v>1992</c:v>
                </c:pt>
                <c:pt idx="49">
                  <c:v>1992.0833333333333</c:v>
                </c:pt>
                <c:pt idx="50">
                  <c:v>1992.1666666666667</c:v>
                </c:pt>
                <c:pt idx="51">
                  <c:v>1992.25</c:v>
                </c:pt>
                <c:pt idx="52">
                  <c:v>1992.3333333333333</c:v>
                </c:pt>
                <c:pt idx="53">
                  <c:v>1992.4166666666667</c:v>
                </c:pt>
                <c:pt idx="54">
                  <c:v>1992.5</c:v>
                </c:pt>
                <c:pt idx="55">
                  <c:v>1992.5833333333333</c:v>
                </c:pt>
                <c:pt idx="56">
                  <c:v>1992.6666666666667</c:v>
                </c:pt>
                <c:pt idx="57">
                  <c:v>1992.75</c:v>
                </c:pt>
                <c:pt idx="58">
                  <c:v>1992.8333333333333</c:v>
                </c:pt>
                <c:pt idx="59">
                  <c:v>1992.9166666666667</c:v>
                </c:pt>
                <c:pt idx="60">
                  <c:v>1993</c:v>
                </c:pt>
                <c:pt idx="61">
                  <c:v>1993.0833333333333</c:v>
                </c:pt>
                <c:pt idx="62">
                  <c:v>1993.1666666666667</c:v>
                </c:pt>
                <c:pt idx="63">
                  <c:v>1993.25</c:v>
                </c:pt>
                <c:pt idx="64">
                  <c:v>1993.3333333333333</c:v>
                </c:pt>
                <c:pt idx="65">
                  <c:v>1993.4166666666667</c:v>
                </c:pt>
                <c:pt idx="66">
                  <c:v>1993.5</c:v>
                </c:pt>
                <c:pt idx="67">
                  <c:v>1993.5833333333333</c:v>
                </c:pt>
                <c:pt idx="68">
                  <c:v>1993.6666666666667</c:v>
                </c:pt>
                <c:pt idx="69">
                  <c:v>1993.75</c:v>
                </c:pt>
                <c:pt idx="70">
                  <c:v>1993.8333333333333</c:v>
                </c:pt>
                <c:pt idx="71">
                  <c:v>1993.9166666666667</c:v>
                </c:pt>
                <c:pt idx="72">
                  <c:v>1994</c:v>
                </c:pt>
                <c:pt idx="73">
                  <c:v>1994.0833333333333</c:v>
                </c:pt>
                <c:pt idx="74">
                  <c:v>1994.1666666666667</c:v>
                </c:pt>
                <c:pt idx="75">
                  <c:v>1994.25</c:v>
                </c:pt>
                <c:pt idx="76">
                  <c:v>1994.3333333333333</c:v>
                </c:pt>
                <c:pt idx="77">
                  <c:v>1994.4166666666667</c:v>
                </c:pt>
                <c:pt idx="78">
                  <c:v>1994.5</c:v>
                </c:pt>
                <c:pt idx="79">
                  <c:v>1994.5833333333333</c:v>
                </c:pt>
                <c:pt idx="80">
                  <c:v>1994.6666666666667</c:v>
                </c:pt>
                <c:pt idx="81">
                  <c:v>1994.75</c:v>
                </c:pt>
                <c:pt idx="82">
                  <c:v>1994.8333333333333</c:v>
                </c:pt>
                <c:pt idx="83">
                  <c:v>1994.9166666666667</c:v>
                </c:pt>
                <c:pt idx="84">
                  <c:v>1995</c:v>
                </c:pt>
                <c:pt idx="85">
                  <c:v>1995.0833333333333</c:v>
                </c:pt>
                <c:pt idx="86">
                  <c:v>1995.1666666666667</c:v>
                </c:pt>
                <c:pt idx="87">
                  <c:v>1995.25</c:v>
                </c:pt>
                <c:pt idx="88">
                  <c:v>1995.3333333333333</c:v>
                </c:pt>
                <c:pt idx="89">
                  <c:v>1995.4166666666667</c:v>
                </c:pt>
                <c:pt idx="90">
                  <c:v>1995.5</c:v>
                </c:pt>
                <c:pt idx="91">
                  <c:v>1995.5833333333333</c:v>
                </c:pt>
                <c:pt idx="92">
                  <c:v>1995.6666666666667</c:v>
                </c:pt>
                <c:pt idx="93">
                  <c:v>1995.75</c:v>
                </c:pt>
                <c:pt idx="94">
                  <c:v>1995.8333333333333</c:v>
                </c:pt>
                <c:pt idx="95">
                  <c:v>1995.9166666666667</c:v>
                </c:pt>
                <c:pt idx="96">
                  <c:v>1996</c:v>
                </c:pt>
                <c:pt idx="97">
                  <c:v>1996.0833333333333</c:v>
                </c:pt>
                <c:pt idx="98">
                  <c:v>1996.1666666666667</c:v>
                </c:pt>
                <c:pt idx="99">
                  <c:v>1996.25</c:v>
                </c:pt>
                <c:pt idx="100">
                  <c:v>1996.3333333333333</c:v>
                </c:pt>
                <c:pt idx="101">
                  <c:v>1996.4166666666667</c:v>
                </c:pt>
                <c:pt idx="102">
                  <c:v>1996.5</c:v>
                </c:pt>
                <c:pt idx="103">
                  <c:v>1996.5833333333333</c:v>
                </c:pt>
                <c:pt idx="104">
                  <c:v>1996.6666666666667</c:v>
                </c:pt>
                <c:pt idx="105">
                  <c:v>1996.75</c:v>
                </c:pt>
                <c:pt idx="106">
                  <c:v>1996.8333333333333</c:v>
                </c:pt>
                <c:pt idx="107">
                  <c:v>1996.9166666666667</c:v>
                </c:pt>
                <c:pt idx="108">
                  <c:v>1997</c:v>
                </c:pt>
                <c:pt idx="109">
                  <c:v>1997.0833333333333</c:v>
                </c:pt>
                <c:pt idx="110">
                  <c:v>1997.1666666666667</c:v>
                </c:pt>
                <c:pt idx="111">
                  <c:v>1997.25</c:v>
                </c:pt>
                <c:pt idx="112">
                  <c:v>1997.3333333333333</c:v>
                </c:pt>
                <c:pt idx="113">
                  <c:v>1997.4166666666667</c:v>
                </c:pt>
                <c:pt idx="114">
                  <c:v>1997.5</c:v>
                </c:pt>
                <c:pt idx="115">
                  <c:v>1997.5833333333333</c:v>
                </c:pt>
                <c:pt idx="116">
                  <c:v>1997.6666666666667</c:v>
                </c:pt>
                <c:pt idx="117">
                  <c:v>1997.75</c:v>
                </c:pt>
                <c:pt idx="118">
                  <c:v>1997.8333333333333</c:v>
                </c:pt>
                <c:pt idx="119">
                  <c:v>1997.9166666666667</c:v>
                </c:pt>
                <c:pt idx="120">
                  <c:v>1998</c:v>
                </c:pt>
                <c:pt idx="121">
                  <c:v>1998.0833333333333</c:v>
                </c:pt>
                <c:pt idx="122">
                  <c:v>1998.1666666666667</c:v>
                </c:pt>
                <c:pt idx="123">
                  <c:v>1998.25</c:v>
                </c:pt>
                <c:pt idx="124">
                  <c:v>1998.3333333333333</c:v>
                </c:pt>
                <c:pt idx="125">
                  <c:v>1998.4166666666667</c:v>
                </c:pt>
                <c:pt idx="126">
                  <c:v>1998.5</c:v>
                </c:pt>
                <c:pt idx="127">
                  <c:v>1998.5833333333333</c:v>
                </c:pt>
                <c:pt idx="128">
                  <c:v>1998.6666666666667</c:v>
                </c:pt>
                <c:pt idx="129">
                  <c:v>1998.75</c:v>
                </c:pt>
                <c:pt idx="130">
                  <c:v>1998.8333333333333</c:v>
                </c:pt>
                <c:pt idx="131">
                  <c:v>1998.9166666666667</c:v>
                </c:pt>
                <c:pt idx="132">
                  <c:v>1999</c:v>
                </c:pt>
                <c:pt idx="133">
                  <c:v>1999.0833333333333</c:v>
                </c:pt>
                <c:pt idx="134">
                  <c:v>1999.1666666666667</c:v>
                </c:pt>
                <c:pt idx="135">
                  <c:v>1999.25</c:v>
                </c:pt>
                <c:pt idx="136">
                  <c:v>1999.3333333333333</c:v>
                </c:pt>
                <c:pt idx="137">
                  <c:v>1999.4166666666667</c:v>
                </c:pt>
                <c:pt idx="138">
                  <c:v>1999.5</c:v>
                </c:pt>
                <c:pt idx="139">
                  <c:v>1999.5833333333333</c:v>
                </c:pt>
                <c:pt idx="140">
                  <c:v>1999.6666666666667</c:v>
                </c:pt>
                <c:pt idx="141">
                  <c:v>1999.75</c:v>
                </c:pt>
                <c:pt idx="142">
                  <c:v>1999.8333333333333</c:v>
                </c:pt>
                <c:pt idx="143">
                  <c:v>1999.9166666666667</c:v>
                </c:pt>
                <c:pt idx="144">
                  <c:v>2000</c:v>
                </c:pt>
                <c:pt idx="145">
                  <c:v>2000.0833333333333</c:v>
                </c:pt>
                <c:pt idx="146">
                  <c:v>2000.1666666666667</c:v>
                </c:pt>
                <c:pt idx="147">
                  <c:v>2000.25</c:v>
                </c:pt>
                <c:pt idx="148">
                  <c:v>2000.3333333333333</c:v>
                </c:pt>
                <c:pt idx="149">
                  <c:v>2000.4166666666667</c:v>
                </c:pt>
                <c:pt idx="150">
                  <c:v>2000.5</c:v>
                </c:pt>
                <c:pt idx="151">
                  <c:v>2000.5833333333333</c:v>
                </c:pt>
                <c:pt idx="152">
                  <c:v>2000.6666666666667</c:v>
                </c:pt>
                <c:pt idx="153">
                  <c:v>2000.75</c:v>
                </c:pt>
                <c:pt idx="154">
                  <c:v>2000.8333333333333</c:v>
                </c:pt>
                <c:pt idx="155">
                  <c:v>2000.9166666666667</c:v>
                </c:pt>
                <c:pt idx="156">
                  <c:v>2001</c:v>
                </c:pt>
                <c:pt idx="157">
                  <c:v>2001.0833333333333</c:v>
                </c:pt>
                <c:pt idx="158">
                  <c:v>2001.1666666666667</c:v>
                </c:pt>
                <c:pt idx="159">
                  <c:v>2001.25</c:v>
                </c:pt>
                <c:pt idx="160">
                  <c:v>2001.3333333333333</c:v>
                </c:pt>
                <c:pt idx="161">
                  <c:v>2001.4166666666667</c:v>
                </c:pt>
                <c:pt idx="162">
                  <c:v>2001.5</c:v>
                </c:pt>
                <c:pt idx="163">
                  <c:v>2001.5833333333333</c:v>
                </c:pt>
                <c:pt idx="164">
                  <c:v>2001.6666666666667</c:v>
                </c:pt>
                <c:pt idx="165">
                  <c:v>2001.75</c:v>
                </c:pt>
                <c:pt idx="166">
                  <c:v>2001.8333333333333</c:v>
                </c:pt>
                <c:pt idx="167">
                  <c:v>2001.9166666666667</c:v>
                </c:pt>
                <c:pt idx="168">
                  <c:v>2002</c:v>
                </c:pt>
                <c:pt idx="169">
                  <c:v>2002.0833333333333</c:v>
                </c:pt>
                <c:pt idx="170">
                  <c:v>2002.1666666666667</c:v>
                </c:pt>
                <c:pt idx="171">
                  <c:v>2002.25</c:v>
                </c:pt>
                <c:pt idx="172">
                  <c:v>2002.3333333333333</c:v>
                </c:pt>
                <c:pt idx="173">
                  <c:v>2002.4166666666667</c:v>
                </c:pt>
                <c:pt idx="174">
                  <c:v>2002.5</c:v>
                </c:pt>
                <c:pt idx="175">
                  <c:v>2002.5833333333333</c:v>
                </c:pt>
                <c:pt idx="176">
                  <c:v>2002.6666666666667</c:v>
                </c:pt>
                <c:pt idx="177">
                  <c:v>2002.75</c:v>
                </c:pt>
                <c:pt idx="178">
                  <c:v>2002.8333333333333</c:v>
                </c:pt>
                <c:pt idx="179">
                  <c:v>2002.9166666666667</c:v>
                </c:pt>
                <c:pt idx="180">
                  <c:v>2003</c:v>
                </c:pt>
                <c:pt idx="181">
                  <c:v>2003.0833333333333</c:v>
                </c:pt>
                <c:pt idx="182">
                  <c:v>2003.1666666666667</c:v>
                </c:pt>
                <c:pt idx="183">
                  <c:v>2003.25</c:v>
                </c:pt>
                <c:pt idx="184">
                  <c:v>2003.3333333333333</c:v>
                </c:pt>
                <c:pt idx="185">
                  <c:v>2003.4166666666667</c:v>
                </c:pt>
                <c:pt idx="186">
                  <c:v>2003.5</c:v>
                </c:pt>
                <c:pt idx="187">
                  <c:v>2003.5833333333333</c:v>
                </c:pt>
                <c:pt idx="188">
                  <c:v>2003.6666666666667</c:v>
                </c:pt>
                <c:pt idx="189">
                  <c:v>2003.75</c:v>
                </c:pt>
                <c:pt idx="190">
                  <c:v>2003.8333333333333</c:v>
                </c:pt>
                <c:pt idx="191">
                  <c:v>2003.9166666666667</c:v>
                </c:pt>
                <c:pt idx="192">
                  <c:v>2004</c:v>
                </c:pt>
                <c:pt idx="193">
                  <c:v>2004.0833333333333</c:v>
                </c:pt>
                <c:pt idx="194">
                  <c:v>2004.1666666666667</c:v>
                </c:pt>
                <c:pt idx="195">
                  <c:v>2004.25</c:v>
                </c:pt>
                <c:pt idx="196">
                  <c:v>2004.3333333333333</c:v>
                </c:pt>
                <c:pt idx="197">
                  <c:v>2004.4166666666667</c:v>
                </c:pt>
                <c:pt idx="198">
                  <c:v>2004.5</c:v>
                </c:pt>
                <c:pt idx="199">
                  <c:v>2004.5833333333333</c:v>
                </c:pt>
                <c:pt idx="200">
                  <c:v>2004.6666666666667</c:v>
                </c:pt>
                <c:pt idx="201">
                  <c:v>2004.75</c:v>
                </c:pt>
                <c:pt idx="202">
                  <c:v>2004.8333333333333</c:v>
                </c:pt>
                <c:pt idx="203">
                  <c:v>2004.9166666666667</c:v>
                </c:pt>
                <c:pt idx="204">
                  <c:v>2005</c:v>
                </c:pt>
                <c:pt idx="205">
                  <c:v>2005.0833333333333</c:v>
                </c:pt>
                <c:pt idx="206">
                  <c:v>2005.1666666666667</c:v>
                </c:pt>
                <c:pt idx="207">
                  <c:v>2005.25</c:v>
                </c:pt>
                <c:pt idx="208">
                  <c:v>2005.3333333333333</c:v>
                </c:pt>
                <c:pt idx="209">
                  <c:v>2005.4166666666667</c:v>
                </c:pt>
                <c:pt idx="210">
                  <c:v>2005.5</c:v>
                </c:pt>
                <c:pt idx="211">
                  <c:v>2005.5833333333333</c:v>
                </c:pt>
                <c:pt idx="212">
                  <c:v>2005.6666666666667</c:v>
                </c:pt>
                <c:pt idx="213">
                  <c:v>2005.75</c:v>
                </c:pt>
                <c:pt idx="214">
                  <c:v>2005.8333333333333</c:v>
                </c:pt>
                <c:pt idx="215">
                  <c:v>2005.9166666666667</c:v>
                </c:pt>
                <c:pt idx="216">
                  <c:v>2006</c:v>
                </c:pt>
                <c:pt idx="217">
                  <c:v>2006.0833333333333</c:v>
                </c:pt>
                <c:pt idx="218">
                  <c:v>2006.1666666666667</c:v>
                </c:pt>
                <c:pt idx="219">
                  <c:v>2006.25</c:v>
                </c:pt>
                <c:pt idx="220">
                  <c:v>2006.3333333333333</c:v>
                </c:pt>
                <c:pt idx="221">
                  <c:v>2006.4166666666667</c:v>
                </c:pt>
                <c:pt idx="222">
                  <c:v>2006.5</c:v>
                </c:pt>
                <c:pt idx="223">
                  <c:v>2006.5833333333333</c:v>
                </c:pt>
                <c:pt idx="224">
                  <c:v>2006.6666666666667</c:v>
                </c:pt>
                <c:pt idx="225">
                  <c:v>2006.75</c:v>
                </c:pt>
                <c:pt idx="226">
                  <c:v>2006.8333333333333</c:v>
                </c:pt>
                <c:pt idx="227">
                  <c:v>2006.9166666666667</c:v>
                </c:pt>
                <c:pt idx="228">
                  <c:v>2007</c:v>
                </c:pt>
                <c:pt idx="229">
                  <c:v>2007.0833333333333</c:v>
                </c:pt>
                <c:pt idx="230">
                  <c:v>2007.1666666666667</c:v>
                </c:pt>
                <c:pt idx="231">
                  <c:v>2007.25</c:v>
                </c:pt>
                <c:pt idx="232">
                  <c:v>2007.3333333333333</c:v>
                </c:pt>
                <c:pt idx="233">
                  <c:v>2007.4166666666667</c:v>
                </c:pt>
                <c:pt idx="234">
                  <c:v>2007.5</c:v>
                </c:pt>
                <c:pt idx="235">
                  <c:v>2007.5833333333333</c:v>
                </c:pt>
                <c:pt idx="236">
                  <c:v>2007.6666666666667</c:v>
                </c:pt>
                <c:pt idx="237">
                  <c:v>2007.75</c:v>
                </c:pt>
                <c:pt idx="238">
                  <c:v>2007.8333333333333</c:v>
                </c:pt>
                <c:pt idx="239">
                  <c:v>2007.9166666666667</c:v>
                </c:pt>
                <c:pt idx="240">
                  <c:v>2008</c:v>
                </c:pt>
                <c:pt idx="241">
                  <c:v>2008.0833333333333</c:v>
                </c:pt>
                <c:pt idx="242">
                  <c:v>2008.1666666666667</c:v>
                </c:pt>
                <c:pt idx="243">
                  <c:v>2008.25</c:v>
                </c:pt>
                <c:pt idx="244">
                  <c:v>2008.3333333333333</c:v>
                </c:pt>
                <c:pt idx="245">
                  <c:v>2008.4166666666667</c:v>
                </c:pt>
                <c:pt idx="246">
                  <c:v>2008.5</c:v>
                </c:pt>
                <c:pt idx="247">
                  <c:v>2008.5833333333333</c:v>
                </c:pt>
                <c:pt idx="248">
                  <c:v>2008.6666666666667</c:v>
                </c:pt>
                <c:pt idx="249">
                  <c:v>2008.75</c:v>
                </c:pt>
                <c:pt idx="250">
                  <c:v>2008.8333333333333</c:v>
                </c:pt>
                <c:pt idx="251">
                  <c:v>2008.9166666666667</c:v>
                </c:pt>
                <c:pt idx="252">
                  <c:v>2009</c:v>
                </c:pt>
                <c:pt idx="253">
                  <c:v>2009.0833333333333</c:v>
                </c:pt>
                <c:pt idx="254">
                  <c:v>2009.1666666666667</c:v>
                </c:pt>
                <c:pt idx="255">
                  <c:v>2009.25</c:v>
                </c:pt>
                <c:pt idx="256">
                  <c:v>2009.3333333333333</c:v>
                </c:pt>
                <c:pt idx="257">
                  <c:v>2009.4166666666667</c:v>
                </c:pt>
                <c:pt idx="258">
                  <c:v>2009.5</c:v>
                </c:pt>
                <c:pt idx="259">
                  <c:v>2009.5833333333333</c:v>
                </c:pt>
                <c:pt idx="260">
                  <c:v>2009.6666666666667</c:v>
                </c:pt>
                <c:pt idx="261">
                  <c:v>2009.75</c:v>
                </c:pt>
                <c:pt idx="262">
                  <c:v>2009.8333333333333</c:v>
                </c:pt>
                <c:pt idx="263">
                  <c:v>2009.9166666666667</c:v>
                </c:pt>
                <c:pt idx="264">
                  <c:v>2010</c:v>
                </c:pt>
                <c:pt idx="265">
                  <c:v>2010.0833333333333</c:v>
                </c:pt>
                <c:pt idx="266">
                  <c:v>2010.1666666666667</c:v>
                </c:pt>
                <c:pt idx="267">
                  <c:v>2010.25</c:v>
                </c:pt>
                <c:pt idx="268">
                  <c:v>2010.3333333333333</c:v>
                </c:pt>
                <c:pt idx="269">
                  <c:v>2010.4166666666667</c:v>
                </c:pt>
                <c:pt idx="270">
                  <c:v>2010.5</c:v>
                </c:pt>
                <c:pt idx="271">
                  <c:v>2010.5833333333333</c:v>
                </c:pt>
                <c:pt idx="272">
                  <c:v>2010.6666666666667</c:v>
                </c:pt>
                <c:pt idx="273">
                  <c:v>2010.75</c:v>
                </c:pt>
                <c:pt idx="274">
                  <c:v>2010.8333333333333</c:v>
                </c:pt>
                <c:pt idx="275">
                  <c:v>2010.9166666666667</c:v>
                </c:pt>
                <c:pt idx="276">
                  <c:v>2011</c:v>
                </c:pt>
                <c:pt idx="277">
                  <c:v>2011.0833333333333</c:v>
                </c:pt>
                <c:pt idx="278">
                  <c:v>2011.1666666666667</c:v>
                </c:pt>
                <c:pt idx="279">
                  <c:v>2011.25</c:v>
                </c:pt>
                <c:pt idx="280">
                  <c:v>2011.3333333333333</c:v>
                </c:pt>
                <c:pt idx="281">
                  <c:v>2011.4166666666667</c:v>
                </c:pt>
                <c:pt idx="282">
                  <c:v>2011.5</c:v>
                </c:pt>
                <c:pt idx="283">
                  <c:v>2011.5833333333333</c:v>
                </c:pt>
                <c:pt idx="284">
                  <c:v>2011.6666666666667</c:v>
                </c:pt>
                <c:pt idx="285">
                  <c:v>2011.75</c:v>
                </c:pt>
                <c:pt idx="286">
                  <c:v>2011.8333333333333</c:v>
                </c:pt>
                <c:pt idx="287">
                  <c:v>2011.9166666666667</c:v>
                </c:pt>
                <c:pt idx="288">
                  <c:v>2012</c:v>
                </c:pt>
                <c:pt idx="289">
                  <c:v>2012.0833333333333</c:v>
                </c:pt>
                <c:pt idx="290">
                  <c:v>2012.1666666666667</c:v>
                </c:pt>
                <c:pt idx="291">
                  <c:v>2012.25</c:v>
                </c:pt>
                <c:pt idx="292">
                  <c:v>2012.3333333333333</c:v>
                </c:pt>
                <c:pt idx="293">
                  <c:v>2012.4166666666667</c:v>
                </c:pt>
                <c:pt idx="294">
                  <c:v>2012.5</c:v>
                </c:pt>
                <c:pt idx="295">
                  <c:v>2012.5833333333333</c:v>
                </c:pt>
                <c:pt idx="296">
                  <c:v>2012.6666666666667</c:v>
                </c:pt>
                <c:pt idx="297">
                  <c:v>2012.75</c:v>
                </c:pt>
                <c:pt idx="298">
                  <c:v>2012.8333333333333</c:v>
                </c:pt>
                <c:pt idx="299">
                  <c:v>2012.9166666666667</c:v>
                </c:pt>
                <c:pt idx="300">
                  <c:v>2013</c:v>
                </c:pt>
                <c:pt idx="301">
                  <c:v>2013.0833333333333</c:v>
                </c:pt>
                <c:pt idx="302">
                  <c:v>2013.1666666666667</c:v>
                </c:pt>
                <c:pt idx="303">
                  <c:v>2013.25</c:v>
                </c:pt>
                <c:pt idx="304">
                  <c:v>2013.3333333333333</c:v>
                </c:pt>
                <c:pt idx="305">
                  <c:v>2013.4166666666667</c:v>
                </c:pt>
                <c:pt idx="306">
                  <c:v>2013.5</c:v>
                </c:pt>
                <c:pt idx="307">
                  <c:v>2013.5833333333333</c:v>
                </c:pt>
                <c:pt idx="308">
                  <c:v>2013.6666666666667</c:v>
                </c:pt>
                <c:pt idx="309">
                  <c:v>2013.75</c:v>
                </c:pt>
                <c:pt idx="310">
                  <c:v>2013.8333333333333</c:v>
                </c:pt>
                <c:pt idx="311">
                  <c:v>2013.9166666666667</c:v>
                </c:pt>
                <c:pt idx="312">
                  <c:v>2014</c:v>
                </c:pt>
                <c:pt idx="313">
                  <c:v>2014.0833333333333</c:v>
                </c:pt>
                <c:pt idx="314">
                  <c:v>2014.1666666666667</c:v>
                </c:pt>
                <c:pt idx="315">
                  <c:v>2014.25</c:v>
                </c:pt>
                <c:pt idx="316">
                  <c:v>2014.3333333333333</c:v>
                </c:pt>
                <c:pt idx="317">
                  <c:v>2014.4166666666667</c:v>
                </c:pt>
                <c:pt idx="318">
                  <c:v>2014.5</c:v>
                </c:pt>
                <c:pt idx="319">
                  <c:v>2014.5833333333333</c:v>
                </c:pt>
                <c:pt idx="320">
                  <c:v>2014.6666666666667</c:v>
                </c:pt>
                <c:pt idx="321">
                  <c:v>2014.75</c:v>
                </c:pt>
                <c:pt idx="322">
                  <c:v>2014.8333333333333</c:v>
                </c:pt>
                <c:pt idx="323">
                  <c:v>2014.9166666666667</c:v>
                </c:pt>
                <c:pt idx="324">
                  <c:v>2015</c:v>
                </c:pt>
                <c:pt idx="325">
                  <c:v>2015.0833333333333</c:v>
                </c:pt>
                <c:pt idx="326">
                  <c:v>2015.1666666666667</c:v>
                </c:pt>
                <c:pt idx="327">
                  <c:v>2015.25</c:v>
                </c:pt>
                <c:pt idx="328">
                  <c:v>2015.3333333333333</c:v>
                </c:pt>
                <c:pt idx="329">
                  <c:v>2015.4166666666667</c:v>
                </c:pt>
                <c:pt idx="330">
                  <c:v>2015.5</c:v>
                </c:pt>
                <c:pt idx="331">
                  <c:v>2015.5833333333333</c:v>
                </c:pt>
                <c:pt idx="332">
                  <c:v>2015.6666666666667</c:v>
                </c:pt>
                <c:pt idx="333">
                  <c:v>2015.75</c:v>
                </c:pt>
                <c:pt idx="334">
                  <c:v>2015.8333333333333</c:v>
                </c:pt>
                <c:pt idx="335">
                  <c:v>2015.9166666666667</c:v>
                </c:pt>
                <c:pt idx="336">
                  <c:v>2016</c:v>
                </c:pt>
                <c:pt idx="337">
                  <c:v>2016.0833333333333</c:v>
                </c:pt>
                <c:pt idx="338">
                  <c:v>2016.1666666666667</c:v>
                </c:pt>
                <c:pt idx="339">
                  <c:v>2016.25</c:v>
                </c:pt>
                <c:pt idx="340">
                  <c:v>2016.3333333333333</c:v>
                </c:pt>
                <c:pt idx="341">
                  <c:v>2016.4166666666667</c:v>
                </c:pt>
                <c:pt idx="342">
                  <c:v>2016.5</c:v>
                </c:pt>
                <c:pt idx="343">
                  <c:v>2016.5833333333333</c:v>
                </c:pt>
                <c:pt idx="344">
                  <c:v>2016.6666666666667</c:v>
                </c:pt>
                <c:pt idx="345">
                  <c:v>2016.75</c:v>
                </c:pt>
                <c:pt idx="346">
                  <c:v>2016.8333333333333</c:v>
                </c:pt>
                <c:pt idx="347">
                  <c:v>2016.9166666666667</c:v>
                </c:pt>
                <c:pt idx="348">
                  <c:v>2017</c:v>
                </c:pt>
                <c:pt idx="349">
                  <c:v>2017.0833333333333</c:v>
                </c:pt>
                <c:pt idx="350">
                  <c:v>2017.1666666666667</c:v>
                </c:pt>
                <c:pt idx="351">
                  <c:v>2017.25</c:v>
                </c:pt>
                <c:pt idx="352">
                  <c:v>2017.3333333333333</c:v>
                </c:pt>
                <c:pt idx="353">
                  <c:v>2017.4166666666667</c:v>
                </c:pt>
                <c:pt idx="354">
                  <c:v>2017.5</c:v>
                </c:pt>
                <c:pt idx="355">
                  <c:v>2017.5833333333333</c:v>
                </c:pt>
                <c:pt idx="356">
                  <c:v>2017.6666666666667</c:v>
                </c:pt>
                <c:pt idx="357">
                  <c:v>2017.75</c:v>
                </c:pt>
                <c:pt idx="358">
                  <c:v>2017.8333333333333</c:v>
                </c:pt>
                <c:pt idx="359">
                  <c:v>2017.9166666666667</c:v>
                </c:pt>
                <c:pt idx="360">
                  <c:v>2018</c:v>
                </c:pt>
                <c:pt idx="361">
                  <c:v>2018.0833333333333</c:v>
                </c:pt>
                <c:pt idx="362">
                  <c:v>2018.1666666666667</c:v>
                </c:pt>
                <c:pt idx="363">
                  <c:v>2018.25</c:v>
                </c:pt>
                <c:pt idx="364">
                  <c:v>2018.3333333333333</c:v>
                </c:pt>
                <c:pt idx="365">
                  <c:v>2018.4166666666667</c:v>
                </c:pt>
                <c:pt idx="366">
                  <c:v>2018.5</c:v>
                </c:pt>
                <c:pt idx="367">
                  <c:v>2018.5833333333333</c:v>
                </c:pt>
                <c:pt idx="368">
                  <c:v>2018.6666666666667</c:v>
                </c:pt>
                <c:pt idx="369">
                  <c:v>2018.75</c:v>
                </c:pt>
                <c:pt idx="370">
                  <c:v>2018.8333333333333</c:v>
                </c:pt>
                <c:pt idx="371">
                  <c:v>2018.9166666666667</c:v>
                </c:pt>
                <c:pt idx="372">
                  <c:v>2019</c:v>
                </c:pt>
                <c:pt idx="373">
                  <c:v>2019.0833333333333</c:v>
                </c:pt>
                <c:pt idx="374">
                  <c:v>2019.1666666666667</c:v>
                </c:pt>
                <c:pt idx="375">
                  <c:v>2019.25</c:v>
                </c:pt>
                <c:pt idx="376">
                  <c:v>2019.3333333333333</c:v>
                </c:pt>
                <c:pt idx="377">
                  <c:v>2019.4166666666667</c:v>
                </c:pt>
                <c:pt idx="378">
                  <c:v>2019.5</c:v>
                </c:pt>
                <c:pt idx="379">
                  <c:v>2019.5833333333333</c:v>
                </c:pt>
                <c:pt idx="380">
                  <c:v>2019.6666666666667</c:v>
                </c:pt>
                <c:pt idx="381">
                  <c:v>2019.75</c:v>
                </c:pt>
                <c:pt idx="382">
                  <c:v>2019.8333333333333</c:v>
                </c:pt>
                <c:pt idx="383">
                  <c:v>2019.9166666666667</c:v>
                </c:pt>
                <c:pt idx="384">
                  <c:v>2020</c:v>
                </c:pt>
                <c:pt idx="385">
                  <c:v>2020.0833333333333</c:v>
                </c:pt>
                <c:pt idx="386">
                  <c:v>2020.1666666666667</c:v>
                </c:pt>
                <c:pt idx="387">
                  <c:v>2020.25</c:v>
                </c:pt>
                <c:pt idx="388">
                  <c:v>2020.3333333333333</c:v>
                </c:pt>
                <c:pt idx="389">
                  <c:v>2020.4166666666667</c:v>
                </c:pt>
                <c:pt idx="390">
                  <c:v>2020.5</c:v>
                </c:pt>
                <c:pt idx="391">
                  <c:v>2020.5833333333333</c:v>
                </c:pt>
                <c:pt idx="392">
                  <c:v>2020.6666666666667</c:v>
                </c:pt>
                <c:pt idx="393">
                  <c:v>2020.75</c:v>
                </c:pt>
                <c:pt idx="394">
                  <c:v>2020.8333333333333</c:v>
                </c:pt>
                <c:pt idx="395">
                  <c:v>2020.9166666666667</c:v>
                </c:pt>
                <c:pt idx="396">
                  <c:v>2021</c:v>
                </c:pt>
                <c:pt idx="397">
                  <c:v>2021.0833333333333</c:v>
                </c:pt>
                <c:pt idx="398">
                  <c:v>2021.1666666666667</c:v>
                </c:pt>
                <c:pt idx="399">
                  <c:v>2021.25</c:v>
                </c:pt>
                <c:pt idx="400">
                  <c:v>2021.3333333333333</c:v>
                </c:pt>
                <c:pt idx="401">
                  <c:v>2021.4166666666667</c:v>
                </c:pt>
                <c:pt idx="402">
                  <c:v>2021.5</c:v>
                </c:pt>
                <c:pt idx="403">
                  <c:v>2021.5833333333333</c:v>
                </c:pt>
                <c:pt idx="404">
                  <c:v>2021.6666666666667</c:v>
                </c:pt>
                <c:pt idx="405">
                  <c:v>2021.75</c:v>
                </c:pt>
                <c:pt idx="406">
                  <c:v>2021.8333333333333</c:v>
                </c:pt>
                <c:pt idx="407">
                  <c:v>2021.9166666666667</c:v>
                </c:pt>
                <c:pt idx="408">
                  <c:v>2022</c:v>
                </c:pt>
                <c:pt idx="409">
                  <c:v>2022.0833333333333</c:v>
                </c:pt>
                <c:pt idx="410">
                  <c:v>2022.1666666666667</c:v>
                </c:pt>
                <c:pt idx="411">
                  <c:v>2022.25</c:v>
                </c:pt>
                <c:pt idx="412">
                  <c:v>2022.3333333333333</c:v>
                </c:pt>
                <c:pt idx="413">
                  <c:v>2022.4166666666667</c:v>
                </c:pt>
                <c:pt idx="414">
                  <c:v>2022.5</c:v>
                </c:pt>
                <c:pt idx="415">
                  <c:v>2022.5833333333333</c:v>
                </c:pt>
                <c:pt idx="416">
                  <c:v>2022.6666666666667</c:v>
                </c:pt>
                <c:pt idx="417">
                  <c:v>2022.75</c:v>
                </c:pt>
                <c:pt idx="418">
                  <c:v>2022.8333333333333</c:v>
                </c:pt>
                <c:pt idx="419">
                  <c:v>2022.9166666666667</c:v>
                </c:pt>
              </c:numCache>
            </c:numRef>
          </c:xVal>
          <c:yVal>
            <c:numRef>
              <c:f>Vert_Atl!$H$161:$H$999</c:f>
              <c:numCache>
                <c:formatCode>General</c:formatCode>
                <c:ptCount val="839"/>
                <c:pt idx="23" formatCode="0.0">
                  <c:v>27.79</c:v>
                </c:pt>
                <c:pt idx="24" formatCode="0.0">
                  <c:v>27.16</c:v>
                </c:pt>
                <c:pt idx="25" formatCode="0.0">
                  <c:v>27.14</c:v>
                </c:pt>
                <c:pt idx="26" formatCode="0.0">
                  <c:v>27.26</c:v>
                </c:pt>
                <c:pt idx="27" formatCode="0.0">
                  <c:v>27.76</c:v>
                </c:pt>
                <c:pt idx="28" formatCode="0.0">
                  <c:v>27.92</c:v>
                </c:pt>
                <c:pt idx="29" formatCode="0.0">
                  <c:v>28.3</c:v>
                </c:pt>
                <c:pt idx="30" formatCode="0.0">
                  <c:v>28.08</c:v>
                </c:pt>
                <c:pt idx="31" formatCode="0.0">
                  <c:v>28.1</c:v>
                </c:pt>
                <c:pt idx="32" formatCode="0.0">
                  <c:v>28.6</c:v>
                </c:pt>
                <c:pt idx="33" formatCode="0.0">
                  <c:v>29.06</c:v>
                </c:pt>
                <c:pt idx="34" formatCode="0.0">
                  <c:v>28.9</c:v>
                </c:pt>
                <c:pt idx="35" formatCode="0.0">
                  <c:v>27.81</c:v>
                </c:pt>
                <c:pt idx="36" formatCode="0.0">
                  <c:v>27.57</c:v>
                </c:pt>
                <c:pt idx="37" formatCode="0.0">
                  <c:v>26.79</c:v>
                </c:pt>
                <c:pt idx="38" formatCode="0.0">
                  <c:v>27.45</c:v>
                </c:pt>
                <c:pt idx="39" formatCode="0.0">
                  <c:v>27.63</c:v>
                </c:pt>
                <c:pt idx="45" formatCode="0.0">
                  <c:v>28.65</c:v>
                </c:pt>
                <c:pt idx="46" formatCode="0.0">
                  <c:v>28.54</c:v>
                </c:pt>
                <c:pt idx="47" formatCode="0.0">
                  <c:v>27.66</c:v>
                </c:pt>
                <c:pt idx="48" formatCode="0.0">
                  <c:v>27.55</c:v>
                </c:pt>
                <c:pt idx="49" formatCode="0.0">
                  <c:v>27.92</c:v>
                </c:pt>
                <c:pt idx="50" formatCode="0.0">
                  <c:v>27.98</c:v>
                </c:pt>
                <c:pt idx="51" formatCode="0.0">
                  <c:v>28.55</c:v>
                </c:pt>
                <c:pt idx="52" formatCode="0.0">
                  <c:v>28.73</c:v>
                </c:pt>
                <c:pt idx="53" formatCode="0.0">
                  <c:v>29.88</c:v>
                </c:pt>
                <c:pt idx="54" formatCode="0.0">
                  <c:v>29.14</c:v>
                </c:pt>
                <c:pt idx="55" formatCode="0.0">
                  <c:v>28.43</c:v>
                </c:pt>
                <c:pt idx="56" formatCode="0.0">
                  <c:v>28.77</c:v>
                </c:pt>
                <c:pt idx="57" formatCode="0.0">
                  <c:v>28.77</c:v>
                </c:pt>
                <c:pt idx="58" formatCode="0.0">
                  <c:v>28.63</c:v>
                </c:pt>
                <c:pt idx="59" formatCode="0.0">
                  <c:v>28.26</c:v>
                </c:pt>
                <c:pt idx="60" formatCode="0.0">
                  <c:v>27.77</c:v>
                </c:pt>
                <c:pt idx="61" formatCode="0.0">
                  <c:v>27.58</c:v>
                </c:pt>
                <c:pt idx="62" formatCode="0.0">
                  <c:v>28.09</c:v>
                </c:pt>
                <c:pt idx="63" formatCode="0.0">
                  <c:v>28.51</c:v>
                </c:pt>
                <c:pt idx="64" formatCode="0.0">
                  <c:v>29.43</c:v>
                </c:pt>
                <c:pt idx="65" formatCode="0.0">
                  <c:v>29.51</c:v>
                </c:pt>
                <c:pt idx="66" formatCode="0.0">
                  <c:v>28.72</c:v>
                </c:pt>
                <c:pt idx="67" formatCode="0.0">
                  <c:v>28.83</c:v>
                </c:pt>
                <c:pt idx="68" formatCode="0.0">
                  <c:v>28.62</c:v>
                </c:pt>
                <c:pt idx="69" formatCode="0.0">
                  <c:v>29.26</c:v>
                </c:pt>
                <c:pt idx="70" formatCode="0.0">
                  <c:v>28.73</c:v>
                </c:pt>
                <c:pt idx="71" formatCode="0.0">
                  <c:v>28.04</c:v>
                </c:pt>
                <c:pt idx="72" formatCode="0.0">
                  <c:v>27.73</c:v>
                </c:pt>
                <c:pt idx="73" formatCode="0.0">
                  <c:v>27.62</c:v>
                </c:pt>
                <c:pt idx="74" formatCode="0.0">
                  <c:v>28.05</c:v>
                </c:pt>
                <c:pt idx="75" formatCode="0.0">
                  <c:v>28.37</c:v>
                </c:pt>
                <c:pt idx="76" formatCode="0.0">
                  <c:v>28.87</c:v>
                </c:pt>
                <c:pt idx="77" formatCode="0.0">
                  <c:v>29.01</c:v>
                </c:pt>
                <c:pt idx="78" formatCode="0.0">
                  <c:v>28.52</c:v>
                </c:pt>
                <c:pt idx="79" formatCode="0.0">
                  <c:v>28.34</c:v>
                </c:pt>
                <c:pt idx="80" formatCode="0.0">
                  <c:v>28.54</c:v>
                </c:pt>
                <c:pt idx="81" formatCode="0.0">
                  <c:v>29.09</c:v>
                </c:pt>
                <c:pt idx="82" formatCode="0.0">
                  <c:v>28.86</c:v>
                </c:pt>
                <c:pt idx="83" formatCode="0.0">
                  <c:v>28.34</c:v>
                </c:pt>
                <c:pt idx="84" formatCode="0.0">
                  <c:v>28.05</c:v>
                </c:pt>
                <c:pt idx="85" formatCode="0.0">
                  <c:v>28.16</c:v>
                </c:pt>
                <c:pt idx="86" formatCode="0.0">
                  <c:v>28.66</c:v>
                </c:pt>
                <c:pt idx="87" formatCode="0.0">
                  <c:v>28.9</c:v>
                </c:pt>
                <c:pt idx="88" formatCode="0.0">
                  <c:v>29.21</c:v>
                </c:pt>
                <c:pt idx="89" formatCode="0.0">
                  <c:v>29.68</c:v>
                </c:pt>
                <c:pt idx="90" formatCode="0.0">
                  <c:v>29.13</c:v>
                </c:pt>
                <c:pt idx="91" formatCode="0.0">
                  <c:v>29.57</c:v>
                </c:pt>
                <c:pt idx="92" formatCode="0.0">
                  <c:v>30</c:v>
                </c:pt>
                <c:pt idx="93" formatCode="0.0">
                  <c:v>29.83</c:v>
                </c:pt>
                <c:pt idx="94" formatCode="0.0">
                  <c:v>28.93</c:v>
                </c:pt>
                <c:pt idx="95" formatCode="0.0">
                  <c:v>28.12</c:v>
                </c:pt>
                <c:pt idx="96" formatCode="0.0">
                  <c:v>27.67</c:v>
                </c:pt>
                <c:pt idx="97" formatCode="0.0">
                  <c:v>27.45</c:v>
                </c:pt>
                <c:pt idx="98" formatCode="0.0">
                  <c:v>27.84</c:v>
                </c:pt>
                <c:pt idx="99" formatCode="0.0">
                  <c:v>28.15</c:v>
                </c:pt>
                <c:pt idx="100" formatCode="0.0">
                  <c:v>28.6</c:v>
                </c:pt>
                <c:pt idx="101" formatCode="0.0">
                  <c:v>28.9</c:v>
                </c:pt>
                <c:pt idx="102" formatCode="0.0">
                  <c:v>28.68</c:v>
                </c:pt>
                <c:pt idx="103" formatCode="0.0">
                  <c:v>28.53</c:v>
                </c:pt>
                <c:pt idx="104" formatCode="0.0">
                  <c:v>29.29</c:v>
                </c:pt>
                <c:pt idx="105" formatCode="0.0">
                  <c:v>29.47</c:v>
                </c:pt>
                <c:pt idx="106" formatCode="0.0">
                  <c:v>28.52</c:v>
                </c:pt>
                <c:pt idx="107" formatCode="0.0">
                  <c:v>27.58</c:v>
                </c:pt>
                <c:pt idx="108" formatCode="0.0">
                  <c:v>27.75</c:v>
                </c:pt>
                <c:pt idx="109" formatCode="0.0">
                  <c:v>27.61</c:v>
                </c:pt>
                <c:pt idx="110" formatCode="0.0">
                  <c:v>27.7</c:v>
                </c:pt>
                <c:pt idx="111" formatCode="0.0">
                  <c:v>28.35</c:v>
                </c:pt>
                <c:pt idx="112" formatCode="0.0">
                  <c:v>28.57</c:v>
                </c:pt>
                <c:pt idx="113" formatCode="0.0">
                  <c:v>29.13</c:v>
                </c:pt>
                <c:pt idx="114" formatCode="0.0">
                  <c:v>29.21</c:v>
                </c:pt>
                <c:pt idx="115" formatCode="0.0">
                  <c:v>29.18</c:v>
                </c:pt>
                <c:pt idx="116" formatCode="0.0">
                  <c:v>29.49</c:v>
                </c:pt>
                <c:pt idx="117" formatCode="0.0">
                  <c:v>29.74</c:v>
                </c:pt>
                <c:pt idx="118" formatCode="0.0">
                  <c:v>29.01</c:v>
                </c:pt>
                <c:pt idx="119" formatCode="0.0">
                  <c:v>28.84</c:v>
                </c:pt>
                <c:pt idx="120" formatCode="0.0">
                  <c:v>28.59</c:v>
                </c:pt>
                <c:pt idx="121" formatCode="0.0">
                  <c:v>28.65</c:v>
                </c:pt>
                <c:pt idx="122" formatCode="0.0">
                  <c:v>28.81</c:v>
                </c:pt>
                <c:pt idx="123" formatCode="0.0">
                  <c:v>29.19</c:v>
                </c:pt>
                <c:pt idx="124" formatCode="0.0">
                  <c:v>29.18</c:v>
                </c:pt>
                <c:pt idx="125" formatCode="0.0">
                  <c:v>29.24</c:v>
                </c:pt>
                <c:pt idx="126" formatCode="0.0">
                  <c:v>28.65</c:v>
                </c:pt>
                <c:pt idx="127" formatCode="0.0">
                  <c:v>28.76</c:v>
                </c:pt>
                <c:pt idx="128" formatCode="0.0">
                  <c:v>29.5</c:v>
                </c:pt>
                <c:pt idx="129" formatCode="0.0">
                  <c:v>29.87</c:v>
                </c:pt>
                <c:pt idx="130" formatCode="0.0">
                  <c:v>29.21</c:v>
                </c:pt>
                <c:pt idx="131" formatCode="0.0">
                  <c:v>28.21</c:v>
                </c:pt>
                <c:pt idx="132" formatCode="0.0">
                  <c:v>27.86</c:v>
                </c:pt>
                <c:pt idx="133" formatCode="0.0">
                  <c:v>27.58</c:v>
                </c:pt>
                <c:pt idx="134" formatCode="0.0">
                  <c:v>27.86</c:v>
                </c:pt>
                <c:pt idx="135" formatCode="0.0">
                  <c:v>28.22</c:v>
                </c:pt>
                <c:pt idx="136" formatCode="0.0">
                  <c:v>29.1</c:v>
                </c:pt>
                <c:pt idx="137" formatCode="0.0">
                  <c:v>29.05</c:v>
                </c:pt>
                <c:pt idx="138" formatCode="0.0">
                  <c:v>28.88</c:v>
                </c:pt>
                <c:pt idx="139" formatCode="0.0">
                  <c:v>28.7</c:v>
                </c:pt>
                <c:pt idx="140" formatCode="0.0">
                  <c:v>29.41</c:v>
                </c:pt>
                <c:pt idx="141" formatCode="0.0">
                  <c:v>29.34</c:v>
                </c:pt>
                <c:pt idx="142" formatCode="0.0">
                  <c:v>28.47</c:v>
                </c:pt>
                <c:pt idx="143" formatCode="0.0">
                  <c:v>27.19</c:v>
                </c:pt>
                <c:pt idx="144" formatCode="0.0">
                  <c:v>26.9</c:v>
                </c:pt>
                <c:pt idx="145" formatCode="0.0">
                  <c:v>27.07</c:v>
                </c:pt>
                <c:pt idx="146" formatCode="0.0">
                  <c:v>27.28</c:v>
                </c:pt>
                <c:pt idx="147" formatCode="0.0">
                  <c:v>28.03</c:v>
                </c:pt>
                <c:pt idx="148" formatCode="0.0">
                  <c:v>28.43</c:v>
                </c:pt>
                <c:pt idx="149" formatCode="0.0">
                  <c:v>28.59</c:v>
                </c:pt>
                <c:pt idx="150" formatCode="0.0">
                  <c:v>28.07</c:v>
                </c:pt>
                <c:pt idx="151" formatCode="0.0">
                  <c:v>28.41</c:v>
                </c:pt>
                <c:pt idx="152" formatCode="0.0">
                  <c:v>29.21</c:v>
                </c:pt>
                <c:pt idx="153" formatCode="0.0">
                  <c:v>28.98</c:v>
                </c:pt>
                <c:pt idx="154" formatCode="0.0">
                  <c:v>28.67</c:v>
                </c:pt>
                <c:pt idx="155" formatCode="0.0">
                  <c:v>27.97</c:v>
                </c:pt>
                <c:pt idx="156" formatCode="0.0">
                  <c:v>27.34</c:v>
                </c:pt>
                <c:pt idx="157" formatCode="0.0">
                  <c:v>27.11</c:v>
                </c:pt>
                <c:pt idx="158" formatCode="0.0">
                  <c:v>27.45</c:v>
                </c:pt>
                <c:pt idx="159" formatCode="0.0">
                  <c:v>27.61</c:v>
                </c:pt>
                <c:pt idx="160" formatCode="0.0">
                  <c:v>28.62</c:v>
                </c:pt>
                <c:pt idx="161" formatCode="0.0">
                  <c:v>28.83</c:v>
                </c:pt>
                <c:pt idx="162" formatCode="0.0">
                  <c:v>28.41</c:v>
                </c:pt>
                <c:pt idx="163" formatCode="0.0">
                  <c:v>29.03</c:v>
                </c:pt>
                <c:pt idx="164" formatCode="0.0">
                  <c:v>29.2</c:v>
                </c:pt>
                <c:pt idx="165" formatCode="0.0">
                  <c:v>29.42</c:v>
                </c:pt>
                <c:pt idx="166" formatCode="0.0">
                  <c:v>28.65</c:v>
                </c:pt>
                <c:pt idx="167" formatCode="0.0">
                  <c:v>27.83</c:v>
                </c:pt>
                <c:pt idx="168" formatCode="0.0">
                  <c:v>27.98</c:v>
                </c:pt>
                <c:pt idx="169" formatCode="0.0">
                  <c:v>27.94</c:v>
                </c:pt>
                <c:pt idx="170" formatCode="0.0">
                  <c:v>27.97</c:v>
                </c:pt>
                <c:pt idx="171" formatCode="0.0">
                  <c:v>28.26</c:v>
                </c:pt>
                <c:pt idx="172" formatCode="0.0">
                  <c:v>28.55</c:v>
                </c:pt>
                <c:pt idx="173" formatCode="0.0">
                  <c:v>29.54</c:v>
                </c:pt>
                <c:pt idx="174" formatCode="0.0">
                  <c:v>28.77</c:v>
                </c:pt>
                <c:pt idx="175" formatCode="0.0">
                  <c:v>28.37</c:v>
                </c:pt>
                <c:pt idx="176" formatCode="0.0">
                  <c:v>29.07</c:v>
                </c:pt>
                <c:pt idx="177" formatCode="0.0">
                  <c:v>28.84</c:v>
                </c:pt>
                <c:pt idx="178" formatCode="0.0">
                  <c:v>28.37</c:v>
                </c:pt>
                <c:pt idx="179" formatCode="0.0">
                  <c:v>28.02</c:v>
                </c:pt>
                <c:pt idx="180" formatCode="0.0">
                  <c:v>27.82</c:v>
                </c:pt>
                <c:pt idx="181" formatCode="0.0">
                  <c:v>27.84</c:v>
                </c:pt>
                <c:pt idx="182" formatCode="0.0">
                  <c:v>28.15</c:v>
                </c:pt>
                <c:pt idx="183" formatCode="0.0">
                  <c:v>28.83</c:v>
                </c:pt>
                <c:pt idx="184" formatCode="0.0">
                  <c:v>28.82</c:v>
                </c:pt>
                <c:pt idx="185" formatCode="0.0">
                  <c:v>28.97</c:v>
                </c:pt>
                <c:pt idx="186" formatCode="0.0">
                  <c:v>28.29</c:v>
                </c:pt>
                <c:pt idx="187" formatCode="0.0">
                  <c:v>28.12</c:v>
                </c:pt>
                <c:pt idx="188" formatCode="0.0">
                  <c:v>29.11</c:v>
                </c:pt>
                <c:pt idx="189" formatCode="0.0">
                  <c:v>29.51</c:v>
                </c:pt>
                <c:pt idx="190" formatCode="0.0">
                  <c:v>29.29</c:v>
                </c:pt>
                <c:pt idx="191" formatCode="0.0">
                  <c:v>28.19</c:v>
                </c:pt>
                <c:pt idx="192" formatCode="0.0">
                  <c:v>27.83</c:v>
                </c:pt>
                <c:pt idx="193" formatCode="0.0">
                  <c:v>28.12</c:v>
                </c:pt>
                <c:pt idx="194" formatCode="0.0">
                  <c:v>27.86</c:v>
                </c:pt>
                <c:pt idx="195" formatCode="0.0">
                  <c:v>28.35</c:v>
                </c:pt>
                <c:pt idx="196" formatCode="0.0">
                  <c:v>28.53</c:v>
                </c:pt>
                <c:pt idx="197" formatCode="0.0">
                  <c:v>28.81</c:v>
                </c:pt>
                <c:pt idx="198" formatCode="0.0">
                  <c:v>28.39</c:v>
                </c:pt>
                <c:pt idx="199" formatCode="0.0">
                  <c:v>28.85</c:v>
                </c:pt>
                <c:pt idx="200" formatCode="0.0">
                  <c:v>29.35</c:v>
                </c:pt>
                <c:pt idx="201" formatCode="0.0">
                  <c:v>29.93</c:v>
                </c:pt>
                <c:pt idx="202" formatCode="0.0">
                  <c:v>28.81</c:v>
                </c:pt>
                <c:pt idx="203" formatCode="0.0">
                  <c:v>28.05</c:v>
                </c:pt>
                <c:pt idx="204" formatCode="0.0">
                  <c:v>27.42</c:v>
                </c:pt>
                <c:pt idx="205" formatCode="0.0">
                  <c:v>27.23</c:v>
                </c:pt>
                <c:pt idx="206" formatCode="0.0">
                  <c:v>28.66</c:v>
                </c:pt>
                <c:pt idx="207" formatCode="0.0">
                  <c:v>29.04</c:v>
                </c:pt>
                <c:pt idx="208" formatCode="0.0">
                  <c:v>29.24</c:v>
                </c:pt>
                <c:pt idx="209" formatCode="0.0">
                  <c:v>30.09</c:v>
                </c:pt>
                <c:pt idx="210" formatCode="0.0">
                  <c:v>30.26</c:v>
                </c:pt>
                <c:pt idx="211" formatCode="0.0">
                  <c:v>29.41</c:v>
                </c:pt>
                <c:pt idx="212" formatCode="0.0">
                  <c:v>29.42</c:v>
                </c:pt>
                <c:pt idx="213" formatCode="0.0">
                  <c:v>29.87</c:v>
                </c:pt>
                <c:pt idx="214" formatCode="0.0">
                  <c:v>28.94</c:v>
                </c:pt>
                <c:pt idx="215" formatCode="0.0">
                  <c:v>28.24</c:v>
                </c:pt>
                <c:pt idx="216" formatCode="0.0">
                  <c:v>28.06</c:v>
                </c:pt>
                <c:pt idx="217" formatCode="0.0">
                  <c:v>27.77</c:v>
                </c:pt>
                <c:pt idx="218" formatCode="0.0">
                  <c:v>27.88</c:v>
                </c:pt>
                <c:pt idx="219" formatCode="0.0">
                  <c:v>28.41</c:v>
                </c:pt>
                <c:pt idx="220" formatCode="0.0">
                  <c:v>29</c:v>
                </c:pt>
                <c:pt idx="221" formatCode="0.0">
                  <c:v>29.09</c:v>
                </c:pt>
                <c:pt idx="222" formatCode="0.0">
                  <c:v>29.03</c:v>
                </c:pt>
                <c:pt idx="223" formatCode="0.0">
                  <c:v>28.77</c:v>
                </c:pt>
                <c:pt idx="224" formatCode="0.0">
                  <c:v>29.46</c:v>
                </c:pt>
                <c:pt idx="225" formatCode="0.0">
                  <c:v>29.58</c:v>
                </c:pt>
                <c:pt idx="226" formatCode="0.0">
                  <c:v>29.22</c:v>
                </c:pt>
                <c:pt idx="227" formatCode="0.0">
                  <c:v>28.54</c:v>
                </c:pt>
                <c:pt idx="228" formatCode="0.0">
                  <c:v>27.97</c:v>
                </c:pt>
                <c:pt idx="229" formatCode="0.0">
                  <c:v>28.07</c:v>
                </c:pt>
                <c:pt idx="230" formatCode="0.0">
                  <c:v>28.38</c:v>
                </c:pt>
                <c:pt idx="231" formatCode="0.0">
                  <c:v>28.76</c:v>
                </c:pt>
                <c:pt idx="232" formatCode="0.0">
                  <c:v>29.17</c:v>
                </c:pt>
                <c:pt idx="233" formatCode="0.0">
                  <c:v>29.56</c:v>
                </c:pt>
                <c:pt idx="234" formatCode="0.0">
                  <c:v>28.83</c:v>
                </c:pt>
                <c:pt idx="235" formatCode="0.0">
                  <c:v>29.01</c:v>
                </c:pt>
                <c:pt idx="236" formatCode="0.0">
                  <c:v>29.43</c:v>
                </c:pt>
                <c:pt idx="237" formatCode="0.0">
                  <c:v>29.53</c:v>
                </c:pt>
                <c:pt idx="238" formatCode="0.0">
                  <c:v>28.32</c:v>
                </c:pt>
                <c:pt idx="239" formatCode="0.0">
                  <c:v>27.66</c:v>
                </c:pt>
                <c:pt idx="240" formatCode="0.0">
                  <c:v>27.26</c:v>
                </c:pt>
                <c:pt idx="241" formatCode="0.0">
                  <c:v>27.31</c:v>
                </c:pt>
                <c:pt idx="242" formatCode="0.0">
                  <c:v>27.66</c:v>
                </c:pt>
                <c:pt idx="243" formatCode="0.0">
                  <c:v>28.08</c:v>
                </c:pt>
                <c:pt idx="244" formatCode="0.0">
                  <c:v>28.47</c:v>
                </c:pt>
                <c:pt idx="245" formatCode="0.0">
                  <c:v>28.66</c:v>
                </c:pt>
                <c:pt idx="246" formatCode="0.0">
                  <c:v>28.53</c:v>
                </c:pt>
                <c:pt idx="247" formatCode="0.0">
                  <c:v>28.37</c:v>
                </c:pt>
                <c:pt idx="248" formatCode="0.0">
                  <c:v>29.45</c:v>
                </c:pt>
                <c:pt idx="249" formatCode="0.0">
                  <c:v>29.75</c:v>
                </c:pt>
                <c:pt idx="250" formatCode="0.0">
                  <c:v>28.71</c:v>
                </c:pt>
                <c:pt idx="251" formatCode="0.0">
                  <c:v>27.73</c:v>
                </c:pt>
                <c:pt idx="252" formatCode="0.0">
                  <c:v>27.5</c:v>
                </c:pt>
                <c:pt idx="253" formatCode="0.0">
                  <c:v>27.11</c:v>
                </c:pt>
                <c:pt idx="254" formatCode="0.0">
                  <c:v>27.35</c:v>
                </c:pt>
                <c:pt idx="255" formatCode="0.0">
                  <c:v>28.12</c:v>
                </c:pt>
                <c:pt idx="256" formatCode="0.0">
                  <c:v>28.55</c:v>
                </c:pt>
                <c:pt idx="257" formatCode="0.0">
                  <c:v>29.1</c:v>
                </c:pt>
                <c:pt idx="258" formatCode="0.0">
                  <c:v>28.95</c:v>
                </c:pt>
                <c:pt idx="259" formatCode="0.0">
                  <c:v>28.84</c:v>
                </c:pt>
                <c:pt idx="260" formatCode="0.0">
                  <c:v>29.15</c:v>
                </c:pt>
                <c:pt idx="261" formatCode="0.0">
                  <c:v>29.33</c:v>
                </c:pt>
                <c:pt idx="262" formatCode="0.0">
                  <c:v>28.72</c:v>
                </c:pt>
                <c:pt idx="263" formatCode="0.0">
                  <c:v>28.48</c:v>
                </c:pt>
                <c:pt idx="264" formatCode="0.0">
                  <c:v>28.07</c:v>
                </c:pt>
                <c:pt idx="265" formatCode="0.0">
                  <c:v>28.34</c:v>
                </c:pt>
                <c:pt idx="266" formatCode="0.0">
                  <c:v>28.42</c:v>
                </c:pt>
                <c:pt idx="267" formatCode="0.0">
                  <c:v>29.02</c:v>
                </c:pt>
                <c:pt idx="268" formatCode="0.0">
                  <c:v>29.44</c:v>
                </c:pt>
                <c:pt idx="269" formatCode="0.0">
                  <c:v>29.55</c:v>
                </c:pt>
                <c:pt idx="270" formatCode="0.0">
                  <c:v>29.53</c:v>
                </c:pt>
                <c:pt idx="271" formatCode="0.0">
                  <c:v>29.98</c:v>
                </c:pt>
                <c:pt idx="272" formatCode="0.0">
                  <c:v>29.89</c:v>
                </c:pt>
                <c:pt idx="273" formatCode="0.0">
                  <c:v>29.26</c:v>
                </c:pt>
                <c:pt idx="274" formatCode="0.0">
                  <c:v>28.37</c:v>
                </c:pt>
                <c:pt idx="275" formatCode="0.0">
                  <c:v>26.96</c:v>
                </c:pt>
                <c:pt idx="276" formatCode="0.0">
                  <c:v>27.21</c:v>
                </c:pt>
                <c:pt idx="277" formatCode="0.0">
                  <c:v>27.66</c:v>
                </c:pt>
                <c:pt idx="278" formatCode="0.0">
                  <c:v>27.84</c:v>
                </c:pt>
                <c:pt idx="279" formatCode="0.0">
                  <c:v>28.33</c:v>
                </c:pt>
                <c:pt idx="280" formatCode="0.0">
                  <c:v>29.17</c:v>
                </c:pt>
                <c:pt idx="281" formatCode="0.0">
                  <c:v>29.5</c:v>
                </c:pt>
                <c:pt idx="282" formatCode="0.0">
                  <c:v>29.32</c:v>
                </c:pt>
                <c:pt idx="283" formatCode="0.0">
                  <c:v>29.35</c:v>
                </c:pt>
                <c:pt idx="284" formatCode="0.0">
                  <c:v>29.78</c:v>
                </c:pt>
                <c:pt idx="285" formatCode="0.0">
                  <c:v>29.4</c:v>
                </c:pt>
                <c:pt idx="286" formatCode="0.0">
                  <c:v>28.5</c:v>
                </c:pt>
                <c:pt idx="287" formatCode="0.0">
                  <c:v>27.55</c:v>
                </c:pt>
                <c:pt idx="288" formatCode="0.0">
                  <c:v>27.4</c:v>
                </c:pt>
                <c:pt idx="289" formatCode="0.0">
                  <c:v>27.34</c:v>
                </c:pt>
                <c:pt idx="290" formatCode="0.0">
                  <c:v>27.31</c:v>
                </c:pt>
                <c:pt idx="291" formatCode="0.0">
                  <c:v>28.34</c:v>
                </c:pt>
                <c:pt idx="292" formatCode="0.0">
                  <c:v>29.05</c:v>
                </c:pt>
                <c:pt idx="293" formatCode="0.0">
                  <c:v>29.5</c:v>
                </c:pt>
                <c:pt idx="294" formatCode="0.0">
                  <c:v>28.83</c:v>
                </c:pt>
                <c:pt idx="295" formatCode="0.0">
                  <c:v>28.74</c:v>
                </c:pt>
                <c:pt idx="296" formatCode="0.0">
                  <c:v>29.11</c:v>
                </c:pt>
                <c:pt idx="297" formatCode="0.0">
                  <c:v>29.14</c:v>
                </c:pt>
                <c:pt idx="298" formatCode="0.0">
                  <c:v>28.17</c:v>
                </c:pt>
                <c:pt idx="299" formatCode="0.0">
                  <c:v>28</c:v>
                </c:pt>
                <c:pt idx="300" formatCode="0.0">
                  <c:v>27.93</c:v>
                </c:pt>
                <c:pt idx="301" formatCode="0.0">
                  <c:v>27.89</c:v>
                </c:pt>
                <c:pt idx="302" formatCode="0.0">
                  <c:v>27.88</c:v>
                </c:pt>
                <c:pt idx="303" formatCode="0.0">
                  <c:v>28.63</c:v>
                </c:pt>
                <c:pt idx="304" formatCode="0.0">
                  <c:v>28.92</c:v>
                </c:pt>
                <c:pt idx="320" formatCode="0.0">
                  <c:v>29.14</c:v>
                </c:pt>
                <c:pt idx="321" formatCode="0.0">
                  <c:v>29.42</c:v>
                </c:pt>
                <c:pt idx="322" formatCode="0.0">
                  <c:v>28.95</c:v>
                </c:pt>
                <c:pt idx="323" formatCode="0.0">
                  <c:v>28.13</c:v>
                </c:pt>
                <c:pt idx="324" formatCode="0.0">
                  <c:v>27.82</c:v>
                </c:pt>
                <c:pt idx="325" formatCode="0.0">
                  <c:v>27.89</c:v>
                </c:pt>
                <c:pt idx="326" formatCode="0.0">
                  <c:v>27.9</c:v>
                </c:pt>
                <c:pt idx="327" formatCode="0.0">
                  <c:v>28.61</c:v>
                </c:pt>
                <c:pt idx="328" formatCode="0.0">
                  <c:v>28.81</c:v>
                </c:pt>
                <c:pt idx="329" formatCode="0.0">
                  <c:v>29.32</c:v>
                </c:pt>
                <c:pt idx="330" formatCode="0.0">
                  <c:v>28.77</c:v>
                </c:pt>
                <c:pt idx="331" formatCode="0.0">
                  <c:v>28.79</c:v>
                </c:pt>
                <c:pt idx="332" formatCode="0.0">
                  <c:v>29.35</c:v>
                </c:pt>
                <c:pt idx="333" formatCode="0.0">
                  <c:v>30.16</c:v>
                </c:pt>
                <c:pt idx="334" formatCode="0.0">
                  <c:v>29.94</c:v>
                </c:pt>
                <c:pt idx="335" formatCode="0.0">
                  <c:v>29.24</c:v>
                </c:pt>
                <c:pt idx="336" formatCode="0.0">
                  <c:v>28.93</c:v>
                </c:pt>
                <c:pt idx="337" formatCode="0.0">
                  <c:v>28.26</c:v>
                </c:pt>
                <c:pt idx="338" formatCode="0.0">
                  <c:v>28.47</c:v>
                </c:pt>
                <c:pt idx="339" formatCode="0.0">
                  <c:v>29.48</c:v>
                </c:pt>
                <c:pt idx="340" formatCode="0.0">
                  <c:v>30.01</c:v>
                </c:pt>
                <c:pt idx="341" formatCode="0.0">
                  <c:v>30.14</c:v>
                </c:pt>
                <c:pt idx="342" formatCode="0.0">
                  <c:v>29.14</c:v>
                </c:pt>
                <c:pt idx="343" formatCode="0.0">
                  <c:v>29.25</c:v>
                </c:pt>
                <c:pt idx="344" formatCode="0.0">
                  <c:v>29.47</c:v>
                </c:pt>
                <c:pt idx="345" formatCode="0.0">
                  <c:v>29.74</c:v>
                </c:pt>
                <c:pt idx="346" formatCode="0.0">
                  <c:v>29.08</c:v>
                </c:pt>
                <c:pt idx="347" formatCode="0.0">
                  <c:v>28.43</c:v>
                </c:pt>
                <c:pt idx="348" formatCode="0.0">
                  <c:v>27.709</c:v>
                </c:pt>
                <c:pt idx="349" formatCode="0.0">
                  <c:v>27.95</c:v>
                </c:pt>
                <c:pt idx="350" formatCode="0.0">
                  <c:v>28.084</c:v>
                </c:pt>
                <c:pt idx="351" formatCode="0.0">
                  <c:v>28.899000000000001</c:v>
                </c:pt>
                <c:pt idx="352" formatCode="0.0">
                  <c:v>29.645</c:v>
                </c:pt>
                <c:pt idx="353" formatCode="0.0">
                  <c:v>29.617000000000001</c:v>
                </c:pt>
                <c:pt idx="354" formatCode="0.0">
                  <c:v>29.186</c:v>
                </c:pt>
                <c:pt idx="355" formatCode="0.0">
                  <c:v>29.423999999999999</c:v>
                </c:pt>
                <c:pt idx="356" formatCode="0.0">
                  <c:v>29.783000000000001</c:v>
                </c:pt>
                <c:pt idx="357" formatCode="0.0">
                  <c:v>29.931999999999999</c:v>
                </c:pt>
                <c:pt idx="358" formatCode="0.0">
                  <c:v>29.356000000000002</c:v>
                </c:pt>
                <c:pt idx="359" formatCode="0.0">
                  <c:v>27.931999999999999</c:v>
                </c:pt>
                <c:pt idx="360" formatCode="0.0">
                  <c:v>27.283999999999999</c:v>
                </c:pt>
                <c:pt idx="361" formatCode="0.0">
                  <c:v>27.210999999999999</c:v>
                </c:pt>
                <c:pt idx="362" formatCode="0.0">
                  <c:v>27.841999999999999</c:v>
                </c:pt>
                <c:pt idx="363" formatCode="0.0">
                  <c:v>28.375</c:v>
                </c:pt>
                <c:pt idx="364" formatCode="0.0">
                  <c:v>28.974</c:v>
                </c:pt>
                <c:pt idx="365" formatCode="0.0">
                  <c:v>29.001000000000001</c:v>
                </c:pt>
                <c:pt idx="366" formatCode="0.0">
                  <c:v>28.547999999999998</c:v>
                </c:pt>
                <c:pt idx="367" formatCode="0.0">
                  <c:v>28.745999999999999</c:v>
                </c:pt>
                <c:pt idx="368" formatCode="0.0">
                  <c:v>29.119</c:v>
                </c:pt>
                <c:pt idx="369" formatCode="0.0">
                  <c:v>28.98</c:v>
                </c:pt>
                <c:pt idx="370" formatCode="0.0">
                  <c:v>28.652999999999999</c:v>
                </c:pt>
                <c:pt idx="371" formatCode="0.0">
                  <c:v>28.632999999999999</c:v>
                </c:pt>
                <c:pt idx="372" formatCode="0.0">
                  <c:v>28.018999999999998</c:v>
                </c:pt>
                <c:pt idx="373" formatCode="0.0">
                  <c:v>27.885000000000002</c:v>
                </c:pt>
                <c:pt idx="374" formatCode="0.0">
                  <c:v>28.047999999999998</c:v>
                </c:pt>
                <c:pt idx="375" formatCode="0.0">
                  <c:v>29.012</c:v>
                </c:pt>
                <c:pt idx="376" formatCode="0.0">
                  <c:v>29.49</c:v>
                </c:pt>
              </c:numCache>
            </c:numRef>
          </c:yVal>
          <c:smooth val="0"/>
          <c:extLst>
            <c:ext xmlns:c16="http://schemas.microsoft.com/office/drawing/2014/chart" uri="{C3380CC4-5D6E-409C-BE32-E72D297353CC}">
              <c16:uniqueId val="{00000000-16C5-42EB-B18F-3C809A47C105}"/>
            </c:ext>
          </c:extLst>
        </c:ser>
        <c:dLbls>
          <c:showLegendKey val="0"/>
          <c:showVal val="0"/>
          <c:showCatName val="0"/>
          <c:showSerName val="0"/>
          <c:showPercent val="0"/>
          <c:showBubbleSize val="0"/>
        </c:dLbls>
        <c:axId val="643151096"/>
        <c:axId val="643151488"/>
      </c:scatterChart>
      <c:valAx>
        <c:axId val="643151096"/>
        <c:scaling>
          <c:orientation val="minMax"/>
          <c:max val="2024"/>
          <c:min val="1974"/>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3151488"/>
        <c:crosses val="autoZero"/>
        <c:crossBetween val="midCat"/>
        <c:majorUnit val="2"/>
        <c:minorUnit val="0.16670000000000004"/>
      </c:valAx>
      <c:valAx>
        <c:axId val="64315148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31510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Bocas Pier, 1m</a:t>
            </a:r>
          </a:p>
        </c:rich>
      </c:tx>
      <c:layout>
        <c:manualLayout>
          <c:xMode val="edge"/>
          <c:yMode val="edge"/>
          <c:x val="0.51115343066910512"/>
          <c:y val="5.8823529411764705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1"/>
          <c:order val="0"/>
          <c:tx>
            <c:v>Tower</c:v>
          </c:tx>
          <c:spPr>
            <a:ln w="28575" cap="rnd">
              <a:solidFill>
                <a:srgbClr val="FF0000"/>
              </a:solidFill>
              <a:round/>
            </a:ln>
            <a:effectLst/>
          </c:spPr>
          <c:marker>
            <c:symbol val="none"/>
          </c:marker>
          <c:trendline>
            <c:spPr>
              <a:ln w="19050" cap="rnd">
                <a:solidFill>
                  <a:srgbClr val="00B0F0"/>
                </a:solidFill>
                <a:prstDash val="sysDot"/>
              </a:ln>
              <a:effectLst/>
            </c:spPr>
            <c:trendlineType val="linear"/>
            <c:dispRSqr val="0"/>
            <c:dispEq val="1"/>
            <c:trendlineLbl>
              <c:layout>
                <c:manualLayout>
                  <c:x val="-0.81595273107194111"/>
                  <c:y val="-0.3141188821985487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Vert_Atl!$C$329:$C$999</c:f>
              <c:numCache>
                <c:formatCode>0.0</c:formatCode>
                <c:ptCount val="671"/>
                <c:pt idx="0">
                  <c:v>2002</c:v>
                </c:pt>
                <c:pt idx="1">
                  <c:v>2002.0833333333333</c:v>
                </c:pt>
                <c:pt idx="2">
                  <c:v>2002.1666666666667</c:v>
                </c:pt>
                <c:pt idx="3">
                  <c:v>2002.25</c:v>
                </c:pt>
                <c:pt idx="4">
                  <c:v>2002.3333333333333</c:v>
                </c:pt>
                <c:pt idx="5">
                  <c:v>2002.4166666666667</c:v>
                </c:pt>
                <c:pt idx="6">
                  <c:v>2002.5</c:v>
                </c:pt>
                <c:pt idx="7">
                  <c:v>2002.5833333333333</c:v>
                </c:pt>
                <c:pt idx="8">
                  <c:v>2002.6666666666667</c:v>
                </c:pt>
                <c:pt idx="9">
                  <c:v>2002.75</c:v>
                </c:pt>
                <c:pt idx="10">
                  <c:v>2002.8333333333333</c:v>
                </c:pt>
                <c:pt idx="11">
                  <c:v>2002.9166666666667</c:v>
                </c:pt>
                <c:pt idx="12">
                  <c:v>2003</c:v>
                </c:pt>
                <c:pt idx="13">
                  <c:v>2003.0833333333333</c:v>
                </c:pt>
                <c:pt idx="14">
                  <c:v>2003.1666666666667</c:v>
                </c:pt>
                <c:pt idx="15">
                  <c:v>2003.25</c:v>
                </c:pt>
                <c:pt idx="16">
                  <c:v>2003.3333333333333</c:v>
                </c:pt>
                <c:pt idx="17">
                  <c:v>2003.4166666666667</c:v>
                </c:pt>
                <c:pt idx="18">
                  <c:v>2003.5</c:v>
                </c:pt>
                <c:pt idx="19">
                  <c:v>2003.5833333333333</c:v>
                </c:pt>
                <c:pt idx="20">
                  <c:v>2003.6666666666667</c:v>
                </c:pt>
                <c:pt idx="21">
                  <c:v>2003.75</c:v>
                </c:pt>
                <c:pt idx="22">
                  <c:v>2003.8333333333333</c:v>
                </c:pt>
                <c:pt idx="23">
                  <c:v>2003.9166666666667</c:v>
                </c:pt>
                <c:pt idx="24">
                  <c:v>2004</c:v>
                </c:pt>
                <c:pt idx="25">
                  <c:v>2004.0833333333333</c:v>
                </c:pt>
                <c:pt idx="26">
                  <c:v>2004.1666666666667</c:v>
                </c:pt>
                <c:pt idx="27">
                  <c:v>2004.25</c:v>
                </c:pt>
                <c:pt idx="28">
                  <c:v>2004.3333333333333</c:v>
                </c:pt>
                <c:pt idx="29">
                  <c:v>2004.4166666666667</c:v>
                </c:pt>
                <c:pt idx="30">
                  <c:v>2004.5</c:v>
                </c:pt>
                <c:pt idx="31">
                  <c:v>2004.5833333333333</c:v>
                </c:pt>
                <c:pt idx="32">
                  <c:v>2004.6666666666667</c:v>
                </c:pt>
                <c:pt idx="33">
                  <c:v>2004.75</c:v>
                </c:pt>
                <c:pt idx="34">
                  <c:v>2004.8333333333333</c:v>
                </c:pt>
                <c:pt idx="35">
                  <c:v>2004.9166666666667</c:v>
                </c:pt>
                <c:pt idx="36">
                  <c:v>2005</c:v>
                </c:pt>
                <c:pt idx="37">
                  <c:v>2005.0833333333333</c:v>
                </c:pt>
                <c:pt idx="38">
                  <c:v>2005.1666666666667</c:v>
                </c:pt>
                <c:pt idx="39">
                  <c:v>2005.25</c:v>
                </c:pt>
                <c:pt idx="40">
                  <c:v>2005.3333333333333</c:v>
                </c:pt>
                <c:pt idx="41">
                  <c:v>2005.4166666666667</c:v>
                </c:pt>
                <c:pt idx="42">
                  <c:v>2005.5</c:v>
                </c:pt>
                <c:pt idx="43">
                  <c:v>2005.5833333333333</c:v>
                </c:pt>
                <c:pt idx="44">
                  <c:v>2005.6666666666667</c:v>
                </c:pt>
                <c:pt idx="45">
                  <c:v>2005.75</c:v>
                </c:pt>
                <c:pt idx="46">
                  <c:v>2005.8333333333333</c:v>
                </c:pt>
                <c:pt idx="47">
                  <c:v>2005.9166666666667</c:v>
                </c:pt>
                <c:pt idx="48">
                  <c:v>2006</c:v>
                </c:pt>
                <c:pt idx="49">
                  <c:v>2006.0833333333333</c:v>
                </c:pt>
                <c:pt idx="50">
                  <c:v>2006.1666666666667</c:v>
                </c:pt>
                <c:pt idx="51">
                  <c:v>2006.25</c:v>
                </c:pt>
                <c:pt idx="52">
                  <c:v>2006.3333333333333</c:v>
                </c:pt>
                <c:pt idx="53">
                  <c:v>2006.4166666666667</c:v>
                </c:pt>
                <c:pt idx="54">
                  <c:v>2006.5</c:v>
                </c:pt>
                <c:pt idx="55">
                  <c:v>2006.5833333333333</c:v>
                </c:pt>
                <c:pt idx="56">
                  <c:v>2006.6666666666667</c:v>
                </c:pt>
                <c:pt idx="57">
                  <c:v>2006.75</c:v>
                </c:pt>
                <c:pt idx="58">
                  <c:v>2006.8333333333333</c:v>
                </c:pt>
                <c:pt idx="59">
                  <c:v>2006.9166666666667</c:v>
                </c:pt>
                <c:pt idx="60">
                  <c:v>2007</c:v>
                </c:pt>
                <c:pt idx="61">
                  <c:v>2007.0833333333333</c:v>
                </c:pt>
                <c:pt idx="62">
                  <c:v>2007.1666666666667</c:v>
                </c:pt>
                <c:pt idx="63">
                  <c:v>2007.25</c:v>
                </c:pt>
                <c:pt idx="64">
                  <c:v>2007.3333333333333</c:v>
                </c:pt>
                <c:pt idx="65">
                  <c:v>2007.4166666666667</c:v>
                </c:pt>
                <c:pt idx="66">
                  <c:v>2007.5</c:v>
                </c:pt>
                <c:pt idx="67">
                  <c:v>2007.5833333333333</c:v>
                </c:pt>
                <c:pt idx="68">
                  <c:v>2007.6666666666667</c:v>
                </c:pt>
                <c:pt idx="69">
                  <c:v>2007.75</c:v>
                </c:pt>
                <c:pt idx="70">
                  <c:v>2007.8333333333333</c:v>
                </c:pt>
                <c:pt idx="71">
                  <c:v>2007.9166666666667</c:v>
                </c:pt>
                <c:pt idx="72">
                  <c:v>2008</c:v>
                </c:pt>
                <c:pt idx="73">
                  <c:v>2008.0833333333333</c:v>
                </c:pt>
                <c:pt idx="74">
                  <c:v>2008.1666666666667</c:v>
                </c:pt>
                <c:pt idx="75">
                  <c:v>2008.25</c:v>
                </c:pt>
                <c:pt idx="76">
                  <c:v>2008.3333333333333</c:v>
                </c:pt>
                <c:pt idx="77">
                  <c:v>2008.4166666666667</c:v>
                </c:pt>
                <c:pt idx="78">
                  <c:v>2008.5</c:v>
                </c:pt>
                <c:pt idx="79">
                  <c:v>2008.5833333333333</c:v>
                </c:pt>
                <c:pt idx="80">
                  <c:v>2008.6666666666667</c:v>
                </c:pt>
                <c:pt idx="81">
                  <c:v>2008.75</c:v>
                </c:pt>
                <c:pt idx="82">
                  <c:v>2008.8333333333333</c:v>
                </c:pt>
                <c:pt idx="83">
                  <c:v>2008.9166666666667</c:v>
                </c:pt>
                <c:pt idx="84">
                  <c:v>2009</c:v>
                </c:pt>
                <c:pt idx="85">
                  <c:v>2009.0833333333333</c:v>
                </c:pt>
                <c:pt idx="86">
                  <c:v>2009.1666666666667</c:v>
                </c:pt>
                <c:pt idx="87">
                  <c:v>2009.25</c:v>
                </c:pt>
                <c:pt idx="88">
                  <c:v>2009.3333333333333</c:v>
                </c:pt>
                <c:pt idx="89">
                  <c:v>2009.4166666666667</c:v>
                </c:pt>
                <c:pt idx="90">
                  <c:v>2009.5</c:v>
                </c:pt>
                <c:pt idx="91">
                  <c:v>2009.5833333333333</c:v>
                </c:pt>
                <c:pt idx="92">
                  <c:v>2009.6666666666667</c:v>
                </c:pt>
                <c:pt idx="93">
                  <c:v>2009.75</c:v>
                </c:pt>
                <c:pt idx="94">
                  <c:v>2009.8333333333333</c:v>
                </c:pt>
                <c:pt idx="95">
                  <c:v>2009.9166666666667</c:v>
                </c:pt>
                <c:pt idx="96">
                  <c:v>2010</c:v>
                </c:pt>
                <c:pt idx="97">
                  <c:v>2010.0833333333333</c:v>
                </c:pt>
                <c:pt idx="98">
                  <c:v>2010.1666666666667</c:v>
                </c:pt>
                <c:pt idx="99">
                  <c:v>2010.25</c:v>
                </c:pt>
                <c:pt idx="100">
                  <c:v>2010.3333333333333</c:v>
                </c:pt>
                <c:pt idx="101">
                  <c:v>2010.4166666666667</c:v>
                </c:pt>
                <c:pt idx="102">
                  <c:v>2010.5</c:v>
                </c:pt>
                <c:pt idx="103">
                  <c:v>2010.5833333333333</c:v>
                </c:pt>
                <c:pt idx="104">
                  <c:v>2010.6666666666667</c:v>
                </c:pt>
                <c:pt idx="105">
                  <c:v>2010.75</c:v>
                </c:pt>
                <c:pt idx="106">
                  <c:v>2010.8333333333333</c:v>
                </c:pt>
                <c:pt idx="107">
                  <c:v>2010.9166666666667</c:v>
                </c:pt>
                <c:pt idx="108">
                  <c:v>2011</c:v>
                </c:pt>
                <c:pt idx="109">
                  <c:v>2011.0833333333333</c:v>
                </c:pt>
                <c:pt idx="110">
                  <c:v>2011.1666666666667</c:v>
                </c:pt>
                <c:pt idx="111">
                  <c:v>2011.25</c:v>
                </c:pt>
                <c:pt idx="112">
                  <c:v>2011.3333333333333</c:v>
                </c:pt>
                <c:pt idx="113">
                  <c:v>2011.4166666666667</c:v>
                </c:pt>
                <c:pt idx="114">
                  <c:v>2011.5</c:v>
                </c:pt>
                <c:pt idx="115">
                  <c:v>2011.5833333333333</c:v>
                </c:pt>
                <c:pt idx="116">
                  <c:v>2011.6666666666667</c:v>
                </c:pt>
                <c:pt idx="117">
                  <c:v>2011.75</c:v>
                </c:pt>
                <c:pt idx="118">
                  <c:v>2011.8333333333333</c:v>
                </c:pt>
                <c:pt idx="119">
                  <c:v>2011.9166666666667</c:v>
                </c:pt>
                <c:pt idx="120">
                  <c:v>2012</c:v>
                </c:pt>
                <c:pt idx="121">
                  <c:v>2012.0833333333333</c:v>
                </c:pt>
                <c:pt idx="122">
                  <c:v>2012.1666666666667</c:v>
                </c:pt>
                <c:pt idx="123">
                  <c:v>2012.25</c:v>
                </c:pt>
                <c:pt idx="124">
                  <c:v>2012.3333333333333</c:v>
                </c:pt>
                <c:pt idx="125">
                  <c:v>2012.4166666666667</c:v>
                </c:pt>
                <c:pt idx="126">
                  <c:v>2012.5</c:v>
                </c:pt>
                <c:pt idx="127">
                  <c:v>2012.5833333333333</c:v>
                </c:pt>
                <c:pt idx="128">
                  <c:v>2012.6666666666667</c:v>
                </c:pt>
                <c:pt idx="129">
                  <c:v>2012.75</c:v>
                </c:pt>
                <c:pt idx="130">
                  <c:v>2012.8333333333333</c:v>
                </c:pt>
                <c:pt idx="131">
                  <c:v>2012.9166666666667</c:v>
                </c:pt>
                <c:pt idx="132">
                  <c:v>2013</c:v>
                </c:pt>
                <c:pt idx="133">
                  <c:v>2013.0833333333333</c:v>
                </c:pt>
                <c:pt idx="134">
                  <c:v>2013.1666666666667</c:v>
                </c:pt>
                <c:pt idx="135">
                  <c:v>2013.25</c:v>
                </c:pt>
                <c:pt idx="136">
                  <c:v>2013.3333333333333</c:v>
                </c:pt>
                <c:pt idx="137">
                  <c:v>2013.4166666666667</c:v>
                </c:pt>
                <c:pt idx="138">
                  <c:v>2013.5</c:v>
                </c:pt>
                <c:pt idx="139">
                  <c:v>2013.5833333333333</c:v>
                </c:pt>
                <c:pt idx="140">
                  <c:v>2013.6666666666667</c:v>
                </c:pt>
                <c:pt idx="141">
                  <c:v>2013.75</c:v>
                </c:pt>
                <c:pt idx="142">
                  <c:v>2013.8333333333333</c:v>
                </c:pt>
                <c:pt idx="143">
                  <c:v>2013.9166666666667</c:v>
                </c:pt>
                <c:pt idx="144">
                  <c:v>2014</c:v>
                </c:pt>
                <c:pt idx="145">
                  <c:v>2014.0833333333333</c:v>
                </c:pt>
                <c:pt idx="146">
                  <c:v>2014.1666666666667</c:v>
                </c:pt>
                <c:pt idx="147">
                  <c:v>2014.25</c:v>
                </c:pt>
                <c:pt idx="148">
                  <c:v>2014.3333333333333</c:v>
                </c:pt>
                <c:pt idx="149">
                  <c:v>2014.4166666666667</c:v>
                </c:pt>
                <c:pt idx="150">
                  <c:v>2014.5</c:v>
                </c:pt>
                <c:pt idx="151">
                  <c:v>2014.5833333333333</c:v>
                </c:pt>
                <c:pt idx="152">
                  <c:v>2014.6666666666667</c:v>
                </c:pt>
                <c:pt idx="153">
                  <c:v>2014.75</c:v>
                </c:pt>
                <c:pt idx="154">
                  <c:v>2014.8333333333333</c:v>
                </c:pt>
                <c:pt idx="155">
                  <c:v>2014.9166666666667</c:v>
                </c:pt>
                <c:pt idx="156">
                  <c:v>2015</c:v>
                </c:pt>
                <c:pt idx="157">
                  <c:v>2015.0833333333333</c:v>
                </c:pt>
                <c:pt idx="158">
                  <c:v>2015.1666666666667</c:v>
                </c:pt>
                <c:pt idx="159">
                  <c:v>2015.25</c:v>
                </c:pt>
                <c:pt idx="160">
                  <c:v>2015.3333333333333</c:v>
                </c:pt>
                <c:pt idx="161">
                  <c:v>2015.4166666666667</c:v>
                </c:pt>
                <c:pt idx="162">
                  <c:v>2015.5</c:v>
                </c:pt>
                <c:pt idx="163">
                  <c:v>2015.5833333333333</c:v>
                </c:pt>
                <c:pt idx="164">
                  <c:v>2015.6666666666667</c:v>
                </c:pt>
                <c:pt idx="165">
                  <c:v>2015.75</c:v>
                </c:pt>
                <c:pt idx="166">
                  <c:v>2015.8333333333333</c:v>
                </c:pt>
                <c:pt idx="167">
                  <c:v>2015.9166666666667</c:v>
                </c:pt>
                <c:pt idx="168">
                  <c:v>2016</c:v>
                </c:pt>
                <c:pt idx="169">
                  <c:v>2016.0833333333333</c:v>
                </c:pt>
                <c:pt idx="170">
                  <c:v>2016.1666666666667</c:v>
                </c:pt>
                <c:pt idx="171">
                  <c:v>2016.25</c:v>
                </c:pt>
                <c:pt idx="172">
                  <c:v>2016.3333333333333</c:v>
                </c:pt>
                <c:pt idx="173">
                  <c:v>2016.4166666666667</c:v>
                </c:pt>
                <c:pt idx="174">
                  <c:v>2016.5</c:v>
                </c:pt>
                <c:pt idx="175">
                  <c:v>2016.5833333333333</c:v>
                </c:pt>
                <c:pt idx="176">
                  <c:v>2016.6666666666667</c:v>
                </c:pt>
                <c:pt idx="177">
                  <c:v>2016.75</c:v>
                </c:pt>
                <c:pt idx="178">
                  <c:v>2016.8333333333333</c:v>
                </c:pt>
                <c:pt idx="179">
                  <c:v>2016.9166666666667</c:v>
                </c:pt>
                <c:pt idx="180">
                  <c:v>2017</c:v>
                </c:pt>
                <c:pt idx="181">
                  <c:v>2017.0833333333333</c:v>
                </c:pt>
                <c:pt idx="182">
                  <c:v>2017.1666666666667</c:v>
                </c:pt>
                <c:pt idx="183">
                  <c:v>2017.25</c:v>
                </c:pt>
                <c:pt idx="184">
                  <c:v>2017.3333333333333</c:v>
                </c:pt>
                <c:pt idx="185">
                  <c:v>2017.4166666666667</c:v>
                </c:pt>
                <c:pt idx="186">
                  <c:v>2017.5</c:v>
                </c:pt>
                <c:pt idx="187">
                  <c:v>2017.5833333333333</c:v>
                </c:pt>
                <c:pt idx="188">
                  <c:v>2017.6666666666667</c:v>
                </c:pt>
                <c:pt idx="189">
                  <c:v>2017.75</c:v>
                </c:pt>
                <c:pt idx="190">
                  <c:v>2017.8333333333333</c:v>
                </c:pt>
                <c:pt idx="191">
                  <c:v>2017.9166666666667</c:v>
                </c:pt>
                <c:pt idx="192">
                  <c:v>2018</c:v>
                </c:pt>
                <c:pt idx="193">
                  <c:v>2018.0833333333333</c:v>
                </c:pt>
                <c:pt idx="194">
                  <c:v>2018.1666666666667</c:v>
                </c:pt>
                <c:pt idx="195">
                  <c:v>2018.25</c:v>
                </c:pt>
                <c:pt idx="196">
                  <c:v>2018.3333333333333</c:v>
                </c:pt>
                <c:pt idx="197">
                  <c:v>2018.4166666666667</c:v>
                </c:pt>
                <c:pt idx="198">
                  <c:v>2018.5</c:v>
                </c:pt>
                <c:pt idx="199">
                  <c:v>2018.5833333333333</c:v>
                </c:pt>
                <c:pt idx="200">
                  <c:v>2018.6666666666667</c:v>
                </c:pt>
                <c:pt idx="201">
                  <c:v>2018.75</c:v>
                </c:pt>
                <c:pt idx="202">
                  <c:v>2018.8333333333333</c:v>
                </c:pt>
                <c:pt idx="203">
                  <c:v>2018.9166666666667</c:v>
                </c:pt>
                <c:pt idx="204">
                  <c:v>2019</c:v>
                </c:pt>
                <c:pt idx="205">
                  <c:v>2019.0833333333333</c:v>
                </c:pt>
                <c:pt idx="206">
                  <c:v>2019.1666666666667</c:v>
                </c:pt>
                <c:pt idx="207">
                  <c:v>2019.25</c:v>
                </c:pt>
                <c:pt idx="208">
                  <c:v>2019.3333333333333</c:v>
                </c:pt>
                <c:pt idx="209">
                  <c:v>2019.4166666666667</c:v>
                </c:pt>
                <c:pt idx="210">
                  <c:v>2019.5</c:v>
                </c:pt>
                <c:pt idx="211">
                  <c:v>2019.5833333333333</c:v>
                </c:pt>
                <c:pt idx="212">
                  <c:v>2019.6666666666667</c:v>
                </c:pt>
                <c:pt idx="213">
                  <c:v>2019.75</c:v>
                </c:pt>
                <c:pt idx="214">
                  <c:v>2019.8333333333333</c:v>
                </c:pt>
                <c:pt idx="215">
                  <c:v>2019.9166666666667</c:v>
                </c:pt>
                <c:pt idx="216">
                  <c:v>2020</c:v>
                </c:pt>
                <c:pt idx="217">
                  <c:v>2020.0833333333333</c:v>
                </c:pt>
                <c:pt idx="218">
                  <c:v>2020.1666666666667</c:v>
                </c:pt>
                <c:pt idx="219">
                  <c:v>2020.25</c:v>
                </c:pt>
                <c:pt idx="220">
                  <c:v>2020.3333333333333</c:v>
                </c:pt>
                <c:pt idx="221">
                  <c:v>2020.4166666666667</c:v>
                </c:pt>
                <c:pt idx="222">
                  <c:v>2020.5</c:v>
                </c:pt>
                <c:pt idx="223">
                  <c:v>2020.5833333333333</c:v>
                </c:pt>
                <c:pt idx="224">
                  <c:v>2020.6666666666667</c:v>
                </c:pt>
                <c:pt idx="225">
                  <c:v>2020.75</c:v>
                </c:pt>
                <c:pt idx="226">
                  <c:v>2020.8333333333333</c:v>
                </c:pt>
                <c:pt idx="227">
                  <c:v>2020.9166666666667</c:v>
                </c:pt>
                <c:pt idx="228">
                  <c:v>2021</c:v>
                </c:pt>
                <c:pt idx="229">
                  <c:v>2021.0833333333333</c:v>
                </c:pt>
                <c:pt idx="230">
                  <c:v>2021.1666666666667</c:v>
                </c:pt>
                <c:pt idx="231">
                  <c:v>2021.25</c:v>
                </c:pt>
                <c:pt idx="232">
                  <c:v>2021.3333333333333</c:v>
                </c:pt>
                <c:pt idx="233">
                  <c:v>2021.4166666666667</c:v>
                </c:pt>
                <c:pt idx="234">
                  <c:v>2021.5</c:v>
                </c:pt>
                <c:pt idx="235">
                  <c:v>2021.5833333333333</c:v>
                </c:pt>
                <c:pt idx="236">
                  <c:v>2021.6666666666667</c:v>
                </c:pt>
                <c:pt idx="237">
                  <c:v>2021.75</c:v>
                </c:pt>
                <c:pt idx="238">
                  <c:v>2021.8333333333333</c:v>
                </c:pt>
                <c:pt idx="239">
                  <c:v>2021.9166666666667</c:v>
                </c:pt>
                <c:pt idx="240">
                  <c:v>2022</c:v>
                </c:pt>
                <c:pt idx="241">
                  <c:v>2022.0833333333333</c:v>
                </c:pt>
                <c:pt idx="242">
                  <c:v>2022.1666666666667</c:v>
                </c:pt>
                <c:pt idx="243">
                  <c:v>2022.25</c:v>
                </c:pt>
                <c:pt idx="244">
                  <c:v>2022.3333333333333</c:v>
                </c:pt>
                <c:pt idx="245">
                  <c:v>2022.4166666666667</c:v>
                </c:pt>
                <c:pt idx="246">
                  <c:v>2022.5</c:v>
                </c:pt>
                <c:pt idx="247">
                  <c:v>2022.5833333333333</c:v>
                </c:pt>
                <c:pt idx="248">
                  <c:v>2022.6666666666667</c:v>
                </c:pt>
                <c:pt idx="249">
                  <c:v>2022.75</c:v>
                </c:pt>
                <c:pt idx="250">
                  <c:v>2022.8333333333333</c:v>
                </c:pt>
                <c:pt idx="251">
                  <c:v>2022.9166666666667</c:v>
                </c:pt>
              </c:numCache>
            </c:numRef>
          </c:xVal>
          <c:yVal>
            <c:numRef>
              <c:f>Vert_Atl!$J$329:$J$999</c:f>
              <c:numCache>
                <c:formatCode>0.0</c:formatCode>
                <c:ptCount val="671"/>
                <c:pt idx="40">
                  <c:v>29.25</c:v>
                </c:pt>
                <c:pt idx="41">
                  <c:v>29.84</c:v>
                </c:pt>
                <c:pt idx="42">
                  <c:v>29.35</c:v>
                </c:pt>
                <c:pt idx="43">
                  <c:v>28.61</c:v>
                </c:pt>
                <c:pt idx="44">
                  <c:v>28.73</c:v>
                </c:pt>
                <c:pt idx="45">
                  <c:v>29.43</c:v>
                </c:pt>
                <c:pt idx="46">
                  <c:v>27.68</c:v>
                </c:pt>
                <c:pt idx="47">
                  <c:v>27.34</c:v>
                </c:pt>
                <c:pt idx="48">
                  <c:v>27.03</c:v>
                </c:pt>
                <c:pt idx="49">
                  <c:v>26.92</c:v>
                </c:pt>
                <c:pt idx="50">
                  <c:v>26.92</c:v>
                </c:pt>
                <c:pt idx="51">
                  <c:v>28.03</c:v>
                </c:pt>
                <c:pt idx="52">
                  <c:v>28.91</c:v>
                </c:pt>
                <c:pt idx="53">
                  <c:v>28.87</c:v>
                </c:pt>
                <c:pt idx="54">
                  <c:v>28.58</c:v>
                </c:pt>
                <c:pt idx="55">
                  <c:v>28.5</c:v>
                </c:pt>
                <c:pt idx="56">
                  <c:v>29.11</c:v>
                </c:pt>
                <c:pt idx="57">
                  <c:v>29.32</c:v>
                </c:pt>
                <c:pt idx="58">
                  <c:v>28.25</c:v>
                </c:pt>
                <c:pt idx="59">
                  <c:v>27.62</c:v>
                </c:pt>
                <c:pt idx="60">
                  <c:v>26.8</c:v>
                </c:pt>
                <c:pt idx="61">
                  <c:v>27.79</c:v>
                </c:pt>
                <c:pt idx="62">
                  <c:v>28.19</c:v>
                </c:pt>
                <c:pt idx="63">
                  <c:v>29.04</c:v>
                </c:pt>
                <c:pt idx="64">
                  <c:v>29.03</c:v>
                </c:pt>
                <c:pt idx="65">
                  <c:v>29.54</c:v>
                </c:pt>
                <c:pt idx="66">
                  <c:v>28.37</c:v>
                </c:pt>
                <c:pt idx="67">
                  <c:v>29.03</c:v>
                </c:pt>
                <c:pt idx="68">
                  <c:v>29.44</c:v>
                </c:pt>
                <c:pt idx="69">
                  <c:v>29.34</c:v>
                </c:pt>
                <c:pt idx="70">
                  <c:v>27.83</c:v>
                </c:pt>
                <c:pt idx="71">
                  <c:v>27.72</c:v>
                </c:pt>
                <c:pt idx="72">
                  <c:v>26.74</c:v>
                </c:pt>
                <c:pt idx="73">
                  <c:v>27.21</c:v>
                </c:pt>
                <c:pt idx="74">
                  <c:v>27.69</c:v>
                </c:pt>
                <c:pt idx="75">
                  <c:v>28.24</c:v>
                </c:pt>
                <c:pt idx="76">
                  <c:v>28.76</c:v>
                </c:pt>
                <c:pt idx="77">
                  <c:v>28.82</c:v>
                </c:pt>
                <c:pt idx="78">
                  <c:v>28.24</c:v>
                </c:pt>
                <c:pt idx="79">
                  <c:v>28.83</c:v>
                </c:pt>
                <c:pt idx="80">
                  <c:v>29.45</c:v>
                </c:pt>
                <c:pt idx="81">
                  <c:v>29.25</c:v>
                </c:pt>
                <c:pt idx="82">
                  <c:v>27.01</c:v>
                </c:pt>
                <c:pt idx="83">
                  <c:v>26.03</c:v>
                </c:pt>
                <c:pt idx="84">
                  <c:v>26.53</c:v>
                </c:pt>
                <c:pt idx="85">
                  <c:v>26</c:v>
                </c:pt>
                <c:pt idx="86">
                  <c:v>26.63</c:v>
                </c:pt>
                <c:pt idx="87">
                  <c:v>28.15</c:v>
                </c:pt>
                <c:pt idx="88">
                  <c:v>28.57</c:v>
                </c:pt>
                <c:pt idx="89">
                  <c:v>28.86</c:v>
                </c:pt>
                <c:pt idx="90">
                  <c:v>28.46</c:v>
                </c:pt>
                <c:pt idx="91">
                  <c:v>28.19</c:v>
                </c:pt>
                <c:pt idx="92">
                  <c:v>28.92</c:v>
                </c:pt>
                <c:pt idx="93">
                  <c:v>28.56</c:v>
                </c:pt>
                <c:pt idx="94">
                  <c:v>27.6</c:v>
                </c:pt>
                <c:pt idx="95">
                  <c:v>27.33</c:v>
                </c:pt>
                <c:pt idx="97">
                  <c:v>27.73</c:v>
                </c:pt>
                <c:pt idx="98">
                  <c:v>27.68</c:v>
                </c:pt>
                <c:pt idx="99">
                  <c:v>28.82</c:v>
                </c:pt>
                <c:pt idx="100">
                  <c:v>29.14</c:v>
                </c:pt>
                <c:pt idx="101">
                  <c:v>29.17</c:v>
                </c:pt>
                <c:pt idx="102">
                  <c:v>29.04</c:v>
                </c:pt>
                <c:pt idx="103">
                  <c:v>29.22</c:v>
                </c:pt>
                <c:pt idx="104">
                  <c:v>29.56</c:v>
                </c:pt>
                <c:pt idx="105">
                  <c:v>28.82</c:v>
                </c:pt>
                <c:pt idx="106">
                  <c:v>27.34</c:v>
                </c:pt>
                <c:pt idx="107">
                  <c:v>26.01</c:v>
                </c:pt>
                <c:pt idx="108">
                  <c:v>26.36</c:v>
                </c:pt>
                <c:pt idx="109">
                  <c:v>27.04</c:v>
                </c:pt>
                <c:pt idx="110">
                  <c:v>27.2</c:v>
                </c:pt>
                <c:pt idx="111">
                  <c:v>27.94</c:v>
                </c:pt>
                <c:pt idx="112">
                  <c:v>28.82</c:v>
                </c:pt>
                <c:pt idx="113">
                  <c:v>29.27</c:v>
                </c:pt>
                <c:pt idx="114">
                  <c:v>28.77</c:v>
                </c:pt>
                <c:pt idx="115">
                  <c:v>29.01</c:v>
                </c:pt>
                <c:pt idx="116">
                  <c:v>29.29</c:v>
                </c:pt>
                <c:pt idx="117">
                  <c:v>29.77</c:v>
                </c:pt>
                <c:pt idx="118">
                  <c:v>28.69</c:v>
                </c:pt>
                <c:pt idx="119">
                  <c:v>26.96</c:v>
                </c:pt>
                <c:pt idx="120">
                  <c:v>26.7</c:v>
                </c:pt>
                <c:pt idx="121">
                  <c:v>27.09</c:v>
                </c:pt>
                <c:pt idx="122">
                  <c:v>26.84</c:v>
                </c:pt>
                <c:pt idx="123">
                  <c:v>28.36</c:v>
                </c:pt>
                <c:pt idx="124">
                  <c:v>29.43</c:v>
                </c:pt>
                <c:pt idx="125">
                  <c:v>29.59</c:v>
                </c:pt>
                <c:pt idx="126">
                  <c:v>27.85</c:v>
                </c:pt>
                <c:pt idx="127">
                  <c:v>28.73</c:v>
                </c:pt>
                <c:pt idx="128">
                  <c:v>28.74</c:v>
                </c:pt>
                <c:pt idx="129">
                  <c:v>28.59</c:v>
                </c:pt>
                <c:pt idx="130">
                  <c:v>27.28</c:v>
                </c:pt>
                <c:pt idx="131">
                  <c:v>26.64</c:v>
                </c:pt>
                <c:pt idx="132">
                  <c:v>26.96</c:v>
                </c:pt>
                <c:pt idx="133">
                  <c:v>27.34</c:v>
                </c:pt>
                <c:pt idx="134">
                  <c:v>27.26</c:v>
                </c:pt>
                <c:pt idx="135">
                  <c:v>28.45</c:v>
                </c:pt>
                <c:pt idx="136">
                  <c:v>28.49</c:v>
                </c:pt>
                <c:pt idx="137">
                  <c:v>28.7</c:v>
                </c:pt>
                <c:pt idx="138">
                  <c:v>27.84</c:v>
                </c:pt>
                <c:pt idx="139">
                  <c:v>28.53</c:v>
                </c:pt>
                <c:pt idx="140">
                  <c:v>29.17</c:v>
                </c:pt>
                <c:pt idx="141">
                  <c:v>29.3</c:v>
                </c:pt>
                <c:pt idx="142">
                  <c:v>28.64</c:v>
                </c:pt>
                <c:pt idx="143">
                  <c:v>28.19</c:v>
                </c:pt>
                <c:pt idx="144">
                  <c:v>27.43</c:v>
                </c:pt>
                <c:pt idx="145">
                  <c:v>27.47</c:v>
                </c:pt>
                <c:pt idx="146">
                  <c:v>28.16</c:v>
                </c:pt>
                <c:pt idx="147">
                  <c:v>28.34</c:v>
                </c:pt>
                <c:pt idx="148">
                  <c:v>28.96</c:v>
                </c:pt>
                <c:pt idx="149">
                  <c:v>28.94</c:v>
                </c:pt>
                <c:pt idx="150">
                  <c:v>28.1</c:v>
                </c:pt>
                <c:pt idx="151">
                  <c:v>28.14</c:v>
                </c:pt>
                <c:pt idx="152">
                  <c:v>28.98</c:v>
                </c:pt>
                <c:pt idx="153">
                  <c:v>28.45</c:v>
                </c:pt>
                <c:pt idx="154">
                  <c:v>27.79</c:v>
                </c:pt>
                <c:pt idx="155">
                  <c:v>27.02</c:v>
                </c:pt>
                <c:pt idx="156">
                  <c:v>26.93</c:v>
                </c:pt>
                <c:pt idx="157">
                  <c:v>27.32</c:v>
                </c:pt>
                <c:pt idx="158">
                  <c:v>27.97</c:v>
                </c:pt>
                <c:pt idx="159">
                  <c:v>27.79</c:v>
                </c:pt>
                <c:pt idx="160">
                  <c:v>28.05</c:v>
                </c:pt>
                <c:pt idx="161">
                  <c:v>28.69</c:v>
                </c:pt>
                <c:pt idx="162">
                  <c:v>27.85</c:v>
                </c:pt>
                <c:pt idx="163">
                  <c:v>28.05</c:v>
                </c:pt>
                <c:pt idx="164">
                  <c:v>28.5</c:v>
                </c:pt>
                <c:pt idx="165">
                  <c:v>29.59</c:v>
                </c:pt>
                <c:pt idx="166">
                  <c:v>28.57</c:v>
                </c:pt>
                <c:pt idx="167">
                  <c:v>28.61</c:v>
                </c:pt>
                <c:pt idx="168">
                  <c:v>28.17</c:v>
                </c:pt>
                <c:pt idx="169">
                  <c:v>27.64</c:v>
                </c:pt>
                <c:pt idx="170">
                  <c:v>28.44</c:v>
                </c:pt>
                <c:pt idx="171">
                  <c:v>29.31</c:v>
                </c:pt>
                <c:pt idx="172">
                  <c:v>29.63</c:v>
                </c:pt>
                <c:pt idx="173">
                  <c:v>29.42</c:v>
                </c:pt>
                <c:pt idx="174">
                  <c:v>28.23</c:v>
                </c:pt>
                <c:pt idx="175">
                  <c:v>28.57</c:v>
                </c:pt>
                <c:pt idx="176">
                  <c:v>29.15</c:v>
                </c:pt>
                <c:pt idx="177">
                  <c:v>29.28</c:v>
                </c:pt>
                <c:pt idx="178">
                  <c:v>28.55</c:v>
                </c:pt>
                <c:pt idx="179">
                  <c:v>27.99</c:v>
                </c:pt>
                <c:pt idx="180">
                  <c:v>27.56</c:v>
                </c:pt>
                <c:pt idx="181">
                  <c:v>27.54</c:v>
                </c:pt>
                <c:pt idx="182">
                  <c:v>27.85</c:v>
                </c:pt>
                <c:pt idx="183">
                  <c:v>29.19</c:v>
                </c:pt>
                <c:pt idx="184">
                  <c:v>29.88</c:v>
                </c:pt>
                <c:pt idx="185">
                  <c:v>29.8</c:v>
                </c:pt>
                <c:pt idx="186">
                  <c:v>28.8</c:v>
                </c:pt>
                <c:pt idx="187">
                  <c:v>29.06</c:v>
                </c:pt>
                <c:pt idx="188">
                  <c:v>29.84</c:v>
                </c:pt>
                <c:pt idx="189">
                  <c:v>29.75</c:v>
                </c:pt>
                <c:pt idx="190">
                  <c:v>29.07</c:v>
                </c:pt>
                <c:pt idx="191">
                  <c:v>26.93</c:v>
                </c:pt>
                <c:pt idx="192">
                  <c:v>26.26</c:v>
                </c:pt>
                <c:pt idx="193">
                  <c:v>26.59</c:v>
                </c:pt>
                <c:pt idx="194">
                  <c:v>27.48</c:v>
                </c:pt>
                <c:pt idx="195">
                  <c:v>28.1</c:v>
                </c:pt>
                <c:pt idx="196">
                  <c:v>29.17</c:v>
                </c:pt>
                <c:pt idx="197">
                  <c:v>28.98</c:v>
                </c:pt>
                <c:pt idx="198">
                  <c:v>27.48</c:v>
                </c:pt>
                <c:pt idx="199">
                  <c:v>28.2</c:v>
                </c:pt>
                <c:pt idx="200">
                  <c:v>28.74</c:v>
                </c:pt>
                <c:pt idx="201">
                  <c:v>28.97</c:v>
                </c:pt>
                <c:pt idx="202">
                  <c:v>28.085999999999999</c:v>
                </c:pt>
                <c:pt idx="203">
                  <c:v>27.82</c:v>
                </c:pt>
                <c:pt idx="204">
                  <c:v>27.495999999999999</c:v>
                </c:pt>
                <c:pt idx="205">
                  <c:v>27.864999999999998</c:v>
                </c:pt>
                <c:pt idx="206">
                  <c:v>27.606000000000002</c:v>
                </c:pt>
                <c:pt idx="207">
                  <c:v>27.6</c:v>
                </c:pt>
                <c:pt idx="208">
                  <c:v>28.954999999999998</c:v>
                </c:pt>
                <c:pt idx="209">
                  <c:v>29.167000000000002</c:v>
                </c:pt>
                <c:pt idx="210">
                  <c:v>28.216000000000001</c:v>
                </c:pt>
                <c:pt idx="211">
                  <c:v>28.225999999999999</c:v>
                </c:pt>
                <c:pt idx="212">
                  <c:v>28.852</c:v>
                </c:pt>
                <c:pt idx="213">
                  <c:v>29.344999999999999</c:v>
                </c:pt>
                <c:pt idx="214">
                  <c:v>28.372</c:v>
                </c:pt>
                <c:pt idx="215">
                  <c:v>27.716000000000001</c:v>
                </c:pt>
                <c:pt idx="216">
                  <c:v>27.494</c:v>
                </c:pt>
                <c:pt idx="217">
                  <c:v>28.31</c:v>
                </c:pt>
                <c:pt idx="218">
                  <c:v>28.518000000000001</c:v>
                </c:pt>
                <c:pt idx="219">
                  <c:v>28.8</c:v>
                </c:pt>
                <c:pt idx="220">
                  <c:v>29.626999999999999</c:v>
                </c:pt>
                <c:pt idx="224">
                  <c:v>29.538</c:v>
                </c:pt>
                <c:pt idx="225">
                  <c:v>29.1</c:v>
                </c:pt>
                <c:pt idx="226">
                  <c:v>27.314</c:v>
                </c:pt>
                <c:pt idx="227">
                  <c:v>27.466999999999999</c:v>
                </c:pt>
                <c:pt idx="228">
                  <c:v>27.466999999999999</c:v>
                </c:pt>
                <c:pt idx="229">
                  <c:v>27.733000000000001</c:v>
                </c:pt>
                <c:pt idx="230">
                  <c:v>27.69</c:v>
                </c:pt>
                <c:pt idx="231">
                  <c:v>28.286999999999999</c:v>
                </c:pt>
                <c:pt idx="232">
                  <c:v>28.8</c:v>
                </c:pt>
                <c:pt idx="233">
                  <c:v>28.98</c:v>
                </c:pt>
                <c:pt idx="234">
                  <c:v>28.483000000000001</c:v>
                </c:pt>
                <c:pt idx="235">
                  <c:v>27.908000000000001</c:v>
                </c:pt>
                <c:pt idx="236">
                  <c:v>29.2</c:v>
                </c:pt>
                <c:pt idx="237">
                  <c:v>29.282</c:v>
                </c:pt>
                <c:pt idx="238">
                  <c:v>28.2</c:v>
                </c:pt>
                <c:pt idx="239">
                  <c:v>27.141999999999999</c:v>
                </c:pt>
                <c:pt idx="240">
                  <c:v>27.478999999999999</c:v>
                </c:pt>
                <c:pt idx="241">
                  <c:v>27.381</c:v>
                </c:pt>
                <c:pt idx="242">
                  <c:v>27.747</c:v>
                </c:pt>
                <c:pt idx="243">
                  <c:v>28.158000000000001</c:v>
                </c:pt>
                <c:pt idx="244">
                  <c:v>29.193999999999999</c:v>
                </c:pt>
                <c:pt idx="245">
                  <c:v>28.547000000000001</c:v>
                </c:pt>
                <c:pt idx="246">
                  <c:v>28.055</c:v>
                </c:pt>
                <c:pt idx="247">
                  <c:v>29.13</c:v>
                </c:pt>
                <c:pt idx="248">
                  <c:v>29.704999999999998</c:v>
                </c:pt>
              </c:numCache>
            </c:numRef>
          </c:yVal>
          <c:smooth val="0"/>
          <c:extLst>
            <c:ext xmlns:c16="http://schemas.microsoft.com/office/drawing/2014/chart" uri="{C3380CC4-5D6E-409C-BE32-E72D297353CC}">
              <c16:uniqueId val="{00000000-6067-4D65-AED1-5089AA772FE5}"/>
            </c:ext>
          </c:extLst>
        </c:ser>
        <c:dLbls>
          <c:showLegendKey val="0"/>
          <c:showVal val="0"/>
          <c:showCatName val="0"/>
          <c:showSerName val="0"/>
          <c:showPercent val="0"/>
          <c:showBubbleSize val="0"/>
        </c:dLbls>
        <c:axId val="643152272"/>
        <c:axId val="643152664"/>
      </c:scatterChart>
      <c:valAx>
        <c:axId val="643152272"/>
        <c:scaling>
          <c:orientation val="minMax"/>
          <c:max val="2024"/>
          <c:min val="1988"/>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3152664"/>
        <c:crosses val="autoZero"/>
        <c:crossBetween val="midCat"/>
        <c:majorUnit val="2"/>
        <c:minorUnit val="0.16670000000000004"/>
      </c:valAx>
      <c:valAx>
        <c:axId val="64315266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31522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Bocas Platform, 1m</a:t>
            </a:r>
          </a:p>
        </c:rich>
      </c:tx>
      <c:layout>
        <c:manualLayout>
          <c:xMode val="edge"/>
          <c:yMode val="edge"/>
          <c:x val="0.51115343066910512"/>
          <c:y val="5.8823529411764705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1"/>
          <c:order val="0"/>
          <c:tx>
            <c:v>Tower</c:v>
          </c:tx>
          <c:spPr>
            <a:ln w="28575" cap="rnd">
              <a:solidFill>
                <a:srgbClr val="2D11FB"/>
              </a:solidFill>
              <a:round/>
            </a:ln>
            <a:effectLst/>
          </c:spPr>
          <c:marker>
            <c:symbol val="none"/>
          </c:marker>
          <c:trendline>
            <c:spPr>
              <a:ln w="19050" cap="rnd">
                <a:solidFill>
                  <a:srgbClr val="FF0000"/>
                </a:solidFill>
                <a:prstDash val="sysDot"/>
              </a:ln>
              <a:effectLst/>
            </c:spPr>
            <c:trendlineType val="linear"/>
            <c:dispRSqr val="0"/>
            <c:dispEq val="1"/>
            <c:trendlineLbl>
              <c:layout>
                <c:manualLayout>
                  <c:x val="-0.79116336409739729"/>
                  <c:y val="-0.25527682569090626"/>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Vert_Atl!$C$173:$C$999</c:f>
              <c:numCache>
                <c:formatCode>0.0</c:formatCode>
                <c:ptCount val="827"/>
                <c:pt idx="0">
                  <c:v>1989</c:v>
                </c:pt>
                <c:pt idx="1">
                  <c:v>1989.0833333333333</c:v>
                </c:pt>
                <c:pt idx="2">
                  <c:v>1989.1666666666667</c:v>
                </c:pt>
                <c:pt idx="3">
                  <c:v>1989.25</c:v>
                </c:pt>
                <c:pt idx="4">
                  <c:v>1989.3333333333333</c:v>
                </c:pt>
                <c:pt idx="5">
                  <c:v>1989.4166666666667</c:v>
                </c:pt>
                <c:pt idx="6">
                  <c:v>1989.5</c:v>
                </c:pt>
                <c:pt idx="7">
                  <c:v>1989.5833333333333</c:v>
                </c:pt>
                <c:pt idx="8">
                  <c:v>1989.6666666666667</c:v>
                </c:pt>
                <c:pt idx="9">
                  <c:v>1989.75</c:v>
                </c:pt>
                <c:pt idx="10">
                  <c:v>1989.8333333333333</c:v>
                </c:pt>
                <c:pt idx="11">
                  <c:v>1989.9166666666667</c:v>
                </c:pt>
                <c:pt idx="12">
                  <c:v>1990</c:v>
                </c:pt>
                <c:pt idx="13">
                  <c:v>1990.0833333333333</c:v>
                </c:pt>
                <c:pt idx="14">
                  <c:v>1990.1666666666667</c:v>
                </c:pt>
                <c:pt idx="15">
                  <c:v>1990.25</c:v>
                </c:pt>
                <c:pt idx="16">
                  <c:v>1990.3333333333333</c:v>
                </c:pt>
                <c:pt idx="17">
                  <c:v>1990.4166666666667</c:v>
                </c:pt>
                <c:pt idx="18">
                  <c:v>1990.5</c:v>
                </c:pt>
                <c:pt idx="19">
                  <c:v>1990.5833333333333</c:v>
                </c:pt>
                <c:pt idx="20">
                  <c:v>1990.6666666666667</c:v>
                </c:pt>
                <c:pt idx="21">
                  <c:v>1990.75</c:v>
                </c:pt>
                <c:pt idx="22">
                  <c:v>1990.8333333333333</c:v>
                </c:pt>
                <c:pt idx="23">
                  <c:v>1990.9166666666667</c:v>
                </c:pt>
                <c:pt idx="24">
                  <c:v>1991</c:v>
                </c:pt>
                <c:pt idx="25">
                  <c:v>1991.0833333333333</c:v>
                </c:pt>
                <c:pt idx="26">
                  <c:v>1991.1666666666667</c:v>
                </c:pt>
                <c:pt idx="27">
                  <c:v>1991.25</c:v>
                </c:pt>
                <c:pt idx="28">
                  <c:v>1991.3333333333333</c:v>
                </c:pt>
                <c:pt idx="29">
                  <c:v>1991.4166666666667</c:v>
                </c:pt>
                <c:pt idx="30">
                  <c:v>1991.5</c:v>
                </c:pt>
                <c:pt idx="31">
                  <c:v>1991.5833333333333</c:v>
                </c:pt>
                <c:pt idx="32">
                  <c:v>1991.6666666666667</c:v>
                </c:pt>
                <c:pt idx="33">
                  <c:v>1991.75</c:v>
                </c:pt>
                <c:pt idx="34">
                  <c:v>1991.8333333333333</c:v>
                </c:pt>
                <c:pt idx="35">
                  <c:v>1991.9166666666667</c:v>
                </c:pt>
                <c:pt idx="36">
                  <c:v>1992</c:v>
                </c:pt>
                <c:pt idx="37">
                  <c:v>1992.0833333333333</c:v>
                </c:pt>
                <c:pt idx="38">
                  <c:v>1992.1666666666667</c:v>
                </c:pt>
                <c:pt idx="39">
                  <c:v>1992.25</c:v>
                </c:pt>
                <c:pt idx="40">
                  <c:v>1992.3333333333333</c:v>
                </c:pt>
                <c:pt idx="41">
                  <c:v>1992.4166666666667</c:v>
                </c:pt>
                <c:pt idx="42">
                  <c:v>1992.5</c:v>
                </c:pt>
                <c:pt idx="43">
                  <c:v>1992.5833333333333</c:v>
                </c:pt>
                <c:pt idx="44">
                  <c:v>1992.6666666666667</c:v>
                </c:pt>
                <c:pt idx="45">
                  <c:v>1992.75</c:v>
                </c:pt>
                <c:pt idx="46">
                  <c:v>1992.8333333333333</c:v>
                </c:pt>
                <c:pt idx="47">
                  <c:v>1992.9166666666667</c:v>
                </c:pt>
                <c:pt idx="48">
                  <c:v>1993</c:v>
                </c:pt>
                <c:pt idx="49">
                  <c:v>1993.0833333333333</c:v>
                </c:pt>
                <c:pt idx="50">
                  <c:v>1993.1666666666667</c:v>
                </c:pt>
                <c:pt idx="51">
                  <c:v>1993.25</c:v>
                </c:pt>
                <c:pt idx="52">
                  <c:v>1993.3333333333333</c:v>
                </c:pt>
                <c:pt idx="53">
                  <c:v>1993.4166666666667</c:v>
                </c:pt>
                <c:pt idx="54">
                  <c:v>1993.5</c:v>
                </c:pt>
                <c:pt idx="55">
                  <c:v>1993.5833333333333</c:v>
                </c:pt>
                <c:pt idx="56">
                  <c:v>1993.6666666666667</c:v>
                </c:pt>
                <c:pt idx="57">
                  <c:v>1993.75</c:v>
                </c:pt>
                <c:pt idx="58">
                  <c:v>1993.8333333333333</c:v>
                </c:pt>
                <c:pt idx="59">
                  <c:v>1993.9166666666667</c:v>
                </c:pt>
                <c:pt idx="60">
                  <c:v>1994</c:v>
                </c:pt>
                <c:pt idx="61">
                  <c:v>1994.0833333333333</c:v>
                </c:pt>
                <c:pt idx="62">
                  <c:v>1994.1666666666667</c:v>
                </c:pt>
                <c:pt idx="63">
                  <c:v>1994.25</c:v>
                </c:pt>
                <c:pt idx="64">
                  <c:v>1994.3333333333333</c:v>
                </c:pt>
                <c:pt idx="65">
                  <c:v>1994.4166666666667</c:v>
                </c:pt>
                <c:pt idx="66">
                  <c:v>1994.5</c:v>
                </c:pt>
                <c:pt idx="67">
                  <c:v>1994.5833333333333</c:v>
                </c:pt>
                <c:pt idx="68">
                  <c:v>1994.6666666666667</c:v>
                </c:pt>
                <c:pt idx="69">
                  <c:v>1994.75</c:v>
                </c:pt>
                <c:pt idx="70">
                  <c:v>1994.8333333333333</c:v>
                </c:pt>
                <c:pt idx="71">
                  <c:v>1994.9166666666667</c:v>
                </c:pt>
                <c:pt idx="72">
                  <c:v>1995</c:v>
                </c:pt>
                <c:pt idx="73">
                  <c:v>1995.0833333333333</c:v>
                </c:pt>
                <c:pt idx="74">
                  <c:v>1995.1666666666667</c:v>
                </c:pt>
                <c:pt idx="75">
                  <c:v>1995.25</c:v>
                </c:pt>
                <c:pt idx="76">
                  <c:v>1995.3333333333333</c:v>
                </c:pt>
                <c:pt idx="77">
                  <c:v>1995.4166666666667</c:v>
                </c:pt>
                <c:pt idx="78">
                  <c:v>1995.5</c:v>
                </c:pt>
                <c:pt idx="79">
                  <c:v>1995.5833333333333</c:v>
                </c:pt>
                <c:pt idx="80">
                  <c:v>1995.6666666666667</c:v>
                </c:pt>
                <c:pt idx="81">
                  <c:v>1995.75</c:v>
                </c:pt>
                <c:pt idx="82">
                  <c:v>1995.8333333333333</c:v>
                </c:pt>
                <c:pt idx="83">
                  <c:v>1995.9166666666667</c:v>
                </c:pt>
                <c:pt idx="84">
                  <c:v>1996</c:v>
                </c:pt>
                <c:pt idx="85">
                  <c:v>1996.0833333333333</c:v>
                </c:pt>
                <c:pt idx="86">
                  <c:v>1996.1666666666667</c:v>
                </c:pt>
                <c:pt idx="87">
                  <c:v>1996.25</c:v>
                </c:pt>
                <c:pt idx="88">
                  <c:v>1996.3333333333333</c:v>
                </c:pt>
                <c:pt idx="89">
                  <c:v>1996.4166666666667</c:v>
                </c:pt>
                <c:pt idx="90">
                  <c:v>1996.5</c:v>
                </c:pt>
                <c:pt idx="91">
                  <c:v>1996.5833333333333</c:v>
                </c:pt>
                <c:pt idx="92">
                  <c:v>1996.6666666666667</c:v>
                </c:pt>
                <c:pt idx="93">
                  <c:v>1996.75</c:v>
                </c:pt>
                <c:pt idx="94">
                  <c:v>1996.8333333333333</c:v>
                </c:pt>
                <c:pt idx="95">
                  <c:v>1996.9166666666667</c:v>
                </c:pt>
                <c:pt idx="96">
                  <c:v>1997</c:v>
                </c:pt>
                <c:pt idx="97">
                  <c:v>1997.0833333333333</c:v>
                </c:pt>
                <c:pt idx="98">
                  <c:v>1997.1666666666667</c:v>
                </c:pt>
                <c:pt idx="99">
                  <c:v>1997.25</c:v>
                </c:pt>
                <c:pt idx="100">
                  <c:v>1997.3333333333333</c:v>
                </c:pt>
                <c:pt idx="101">
                  <c:v>1997.4166666666667</c:v>
                </c:pt>
                <c:pt idx="102">
                  <c:v>1997.5</c:v>
                </c:pt>
                <c:pt idx="103">
                  <c:v>1997.5833333333333</c:v>
                </c:pt>
                <c:pt idx="104">
                  <c:v>1997.6666666666667</c:v>
                </c:pt>
                <c:pt idx="105">
                  <c:v>1997.75</c:v>
                </c:pt>
                <c:pt idx="106">
                  <c:v>1997.8333333333333</c:v>
                </c:pt>
                <c:pt idx="107">
                  <c:v>1997.9166666666667</c:v>
                </c:pt>
                <c:pt idx="108">
                  <c:v>1998</c:v>
                </c:pt>
                <c:pt idx="109">
                  <c:v>1998.0833333333333</c:v>
                </c:pt>
                <c:pt idx="110">
                  <c:v>1998.1666666666667</c:v>
                </c:pt>
                <c:pt idx="111">
                  <c:v>1998.25</c:v>
                </c:pt>
                <c:pt idx="112">
                  <c:v>1998.3333333333333</c:v>
                </c:pt>
                <c:pt idx="113">
                  <c:v>1998.4166666666667</c:v>
                </c:pt>
                <c:pt idx="114">
                  <c:v>1998.5</c:v>
                </c:pt>
                <c:pt idx="115">
                  <c:v>1998.5833333333333</c:v>
                </c:pt>
                <c:pt idx="116">
                  <c:v>1998.6666666666667</c:v>
                </c:pt>
                <c:pt idx="117">
                  <c:v>1998.75</c:v>
                </c:pt>
                <c:pt idx="118">
                  <c:v>1998.8333333333333</c:v>
                </c:pt>
                <c:pt idx="119">
                  <c:v>1998.9166666666667</c:v>
                </c:pt>
                <c:pt idx="120">
                  <c:v>1999</c:v>
                </c:pt>
                <c:pt idx="121">
                  <c:v>1999.0833333333333</c:v>
                </c:pt>
                <c:pt idx="122">
                  <c:v>1999.1666666666667</c:v>
                </c:pt>
                <c:pt idx="123">
                  <c:v>1999.25</c:v>
                </c:pt>
                <c:pt idx="124">
                  <c:v>1999.3333333333333</c:v>
                </c:pt>
                <c:pt idx="125">
                  <c:v>1999.4166666666667</c:v>
                </c:pt>
                <c:pt idx="126">
                  <c:v>1999.5</c:v>
                </c:pt>
                <c:pt idx="127">
                  <c:v>1999.5833333333333</c:v>
                </c:pt>
                <c:pt idx="128">
                  <c:v>1999.6666666666667</c:v>
                </c:pt>
                <c:pt idx="129">
                  <c:v>1999.75</c:v>
                </c:pt>
                <c:pt idx="130">
                  <c:v>1999.8333333333333</c:v>
                </c:pt>
                <c:pt idx="131">
                  <c:v>1999.9166666666667</c:v>
                </c:pt>
                <c:pt idx="132">
                  <c:v>2000</c:v>
                </c:pt>
                <c:pt idx="133">
                  <c:v>2000.0833333333333</c:v>
                </c:pt>
                <c:pt idx="134">
                  <c:v>2000.1666666666667</c:v>
                </c:pt>
                <c:pt idx="135">
                  <c:v>2000.25</c:v>
                </c:pt>
                <c:pt idx="136">
                  <c:v>2000.3333333333333</c:v>
                </c:pt>
                <c:pt idx="137">
                  <c:v>2000.4166666666667</c:v>
                </c:pt>
                <c:pt idx="138">
                  <c:v>2000.5</c:v>
                </c:pt>
                <c:pt idx="139">
                  <c:v>2000.5833333333333</c:v>
                </c:pt>
                <c:pt idx="140">
                  <c:v>2000.6666666666667</c:v>
                </c:pt>
                <c:pt idx="141">
                  <c:v>2000.75</c:v>
                </c:pt>
                <c:pt idx="142">
                  <c:v>2000.8333333333333</c:v>
                </c:pt>
                <c:pt idx="143">
                  <c:v>2000.9166666666667</c:v>
                </c:pt>
                <c:pt idx="144">
                  <c:v>2001</c:v>
                </c:pt>
                <c:pt idx="145">
                  <c:v>2001.0833333333333</c:v>
                </c:pt>
                <c:pt idx="146">
                  <c:v>2001.1666666666667</c:v>
                </c:pt>
                <c:pt idx="147">
                  <c:v>2001.25</c:v>
                </c:pt>
                <c:pt idx="148">
                  <c:v>2001.3333333333333</c:v>
                </c:pt>
                <c:pt idx="149">
                  <c:v>2001.4166666666667</c:v>
                </c:pt>
                <c:pt idx="150">
                  <c:v>2001.5</c:v>
                </c:pt>
                <c:pt idx="151">
                  <c:v>2001.5833333333333</c:v>
                </c:pt>
                <c:pt idx="152">
                  <c:v>2001.6666666666667</c:v>
                </c:pt>
                <c:pt idx="153">
                  <c:v>2001.75</c:v>
                </c:pt>
                <c:pt idx="154">
                  <c:v>2001.8333333333333</c:v>
                </c:pt>
                <c:pt idx="155">
                  <c:v>2001.9166666666667</c:v>
                </c:pt>
                <c:pt idx="156">
                  <c:v>2002</c:v>
                </c:pt>
                <c:pt idx="157">
                  <c:v>2002.0833333333333</c:v>
                </c:pt>
                <c:pt idx="158">
                  <c:v>2002.1666666666667</c:v>
                </c:pt>
                <c:pt idx="159">
                  <c:v>2002.25</c:v>
                </c:pt>
                <c:pt idx="160">
                  <c:v>2002.3333333333333</c:v>
                </c:pt>
                <c:pt idx="161">
                  <c:v>2002.4166666666667</c:v>
                </c:pt>
                <c:pt idx="162">
                  <c:v>2002.5</c:v>
                </c:pt>
                <c:pt idx="163">
                  <c:v>2002.5833333333333</c:v>
                </c:pt>
                <c:pt idx="164">
                  <c:v>2002.6666666666667</c:v>
                </c:pt>
                <c:pt idx="165">
                  <c:v>2002.75</c:v>
                </c:pt>
                <c:pt idx="166">
                  <c:v>2002.8333333333333</c:v>
                </c:pt>
                <c:pt idx="167">
                  <c:v>2002.9166666666667</c:v>
                </c:pt>
                <c:pt idx="168">
                  <c:v>2003</c:v>
                </c:pt>
                <c:pt idx="169">
                  <c:v>2003.0833333333333</c:v>
                </c:pt>
                <c:pt idx="170">
                  <c:v>2003.1666666666667</c:v>
                </c:pt>
                <c:pt idx="171">
                  <c:v>2003.25</c:v>
                </c:pt>
                <c:pt idx="172">
                  <c:v>2003.3333333333333</c:v>
                </c:pt>
                <c:pt idx="173">
                  <c:v>2003.4166666666667</c:v>
                </c:pt>
                <c:pt idx="174">
                  <c:v>2003.5</c:v>
                </c:pt>
                <c:pt idx="175">
                  <c:v>2003.5833333333333</c:v>
                </c:pt>
                <c:pt idx="176">
                  <c:v>2003.6666666666667</c:v>
                </c:pt>
                <c:pt idx="177">
                  <c:v>2003.75</c:v>
                </c:pt>
                <c:pt idx="178">
                  <c:v>2003.8333333333333</c:v>
                </c:pt>
                <c:pt idx="179">
                  <c:v>2003.9166666666667</c:v>
                </c:pt>
                <c:pt idx="180">
                  <c:v>2004</c:v>
                </c:pt>
                <c:pt idx="181">
                  <c:v>2004.0833333333333</c:v>
                </c:pt>
                <c:pt idx="182">
                  <c:v>2004.1666666666667</c:v>
                </c:pt>
                <c:pt idx="183">
                  <c:v>2004.25</c:v>
                </c:pt>
                <c:pt idx="184">
                  <c:v>2004.3333333333333</c:v>
                </c:pt>
                <c:pt idx="185">
                  <c:v>2004.4166666666667</c:v>
                </c:pt>
                <c:pt idx="186">
                  <c:v>2004.5</c:v>
                </c:pt>
                <c:pt idx="187">
                  <c:v>2004.5833333333333</c:v>
                </c:pt>
                <c:pt idx="188">
                  <c:v>2004.6666666666667</c:v>
                </c:pt>
                <c:pt idx="189">
                  <c:v>2004.75</c:v>
                </c:pt>
                <c:pt idx="190">
                  <c:v>2004.8333333333333</c:v>
                </c:pt>
                <c:pt idx="191">
                  <c:v>2004.9166666666667</c:v>
                </c:pt>
                <c:pt idx="192">
                  <c:v>2005</c:v>
                </c:pt>
                <c:pt idx="193">
                  <c:v>2005.0833333333333</c:v>
                </c:pt>
                <c:pt idx="194">
                  <c:v>2005.1666666666667</c:v>
                </c:pt>
                <c:pt idx="195">
                  <c:v>2005.25</c:v>
                </c:pt>
                <c:pt idx="196">
                  <c:v>2005.3333333333333</c:v>
                </c:pt>
                <c:pt idx="197">
                  <c:v>2005.4166666666667</c:v>
                </c:pt>
                <c:pt idx="198">
                  <c:v>2005.5</c:v>
                </c:pt>
                <c:pt idx="199">
                  <c:v>2005.5833333333333</c:v>
                </c:pt>
                <c:pt idx="200">
                  <c:v>2005.6666666666667</c:v>
                </c:pt>
                <c:pt idx="201">
                  <c:v>2005.75</c:v>
                </c:pt>
                <c:pt idx="202">
                  <c:v>2005.8333333333333</c:v>
                </c:pt>
                <c:pt idx="203">
                  <c:v>2005.9166666666667</c:v>
                </c:pt>
                <c:pt idx="204">
                  <c:v>2006</c:v>
                </c:pt>
                <c:pt idx="205">
                  <c:v>2006.0833333333333</c:v>
                </c:pt>
                <c:pt idx="206">
                  <c:v>2006.1666666666667</c:v>
                </c:pt>
                <c:pt idx="207">
                  <c:v>2006.25</c:v>
                </c:pt>
                <c:pt idx="208">
                  <c:v>2006.3333333333333</c:v>
                </c:pt>
                <c:pt idx="209">
                  <c:v>2006.4166666666667</c:v>
                </c:pt>
                <c:pt idx="210">
                  <c:v>2006.5</c:v>
                </c:pt>
                <c:pt idx="211">
                  <c:v>2006.5833333333333</c:v>
                </c:pt>
                <c:pt idx="212">
                  <c:v>2006.6666666666667</c:v>
                </c:pt>
                <c:pt idx="213">
                  <c:v>2006.75</c:v>
                </c:pt>
                <c:pt idx="214">
                  <c:v>2006.8333333333333</c:v>
                </c:pt>
                <c:pt idx="215">
                  <c:v>2006.9166666666667</c:v>
                </c:pt>
                <c:pt idx="216">
                  <c:v>2007</c:v>
                </c:pt>
                <c:pt idx="217">
                  <c:v>2007.0833333333333</c:v>
                </c:pt>
                <c:pt idx="218">
                  <c:v>2007.1666666666667</c:v>
                </c:pt>
                <c:pt idx="219">
                  <c:v>2007.25</c:v>
                </c:pt>
                <c:pt idx="220">
                  <c:v>2007.3333333333333</c:v>
                </c:pt>
                <c:pt idx="221">
                  <c:v>2007.4166666666667</c:v>
                </c:pt>
                <c:pt idx="222">
                  <c:v>2007.5</c:v>
                </c:pt>
                <c:pt idx="223">
                  <c:v>2007.5833333333333</c:v>
                </c:pt>
                <c:pt idx="224">
                  <c:v>2007.6666666666667</c:v>
                </c:pt>
                <c:pt idx="225">
                  <c:v>2007.75</c:v>
                </c:pt>
                <c:pt idx="226">
                  <c:v>2007.8333333333333</c:v>
                </c:pt>
                <c:pt idx="227">
                  <c:v>2007.9166666666667</c:v>
                </c:pt>
                <c:pt idx="228">
                  <c:v>2008</c:v>
                </c:pt>
                <c:pt idx="229">
                  <c:v>2008.0833333333333</c:v>
                </c:pt>
                <c:pt idx="230">
                  <c:v>2008.1666666666667</c:v>
                </c:pt>
                <c:pt idx="231">
                  <c:v>2008.25</c:v>
                </c:pt>
                <c:pt idx="232">
                  <c:v>2008.3333333333333</c:v>
                </c:pt>
                <c:pt idx="233">
                  <c:v>2008.4166666666667</c:v>
                </c:pt>
                <c:pt idx="234">
                  <c:v>2008.5</c:v>
                </c:pt>
                <c:pt idx="235">
                  <c:v>2008.5833333333333</c:v>
                </c:pt>
                <c:pt idx="236">
                  <c:v>2008.6666666666667</c:v>
                </c:pt>
                <c:pt idx="237">
                  <c:v>2008.75</c:v>
                </c:pt>
                <c:pt idx="238">
                  <c:v>2008.8333333333333</c:v>
                </c:pt>
                <c:pt idx="239">
                  <c:v>2008.9166666666667</c:v>
                </c:pt>
                <c:pt idx="240">
                  <c:v>2009</c:v>
                </c:pt>
                <c:pt idx="241">
                  <c:v>2009.0833333333333</c:v>
                </c:pt>
                <c:pt idx="242">
                  <c:v>2009.1666666666667</c:v>
                </c:pt>
                <c:pt idx="243">
                  <c:v>2009.25</c:v>
                </c:pt>
                <c:pt idx="244">
                  <c:v>2009.3333333333333</c:v>
                </c:pt>
                <c:pt idx="245">
                  <c:v>2009.4166666666667</c:v>
                </c:pt>
                <c:pt idx="246">
                  <c:v>2009.5</c:v>
                </c:pt>
                <c:pt idx="247">
                  <c:v>2009.5833333333333</c:v>
                </c:pt>
                <c:pt idx="248">
                  <c:v>2009.6666666666667</c:v>
                </c:pt>
                <c:pt idx="249">
                  <c:v>2009.75</c:v>
                </c:pt>
                <c:pt idx="250">
                  <c:v>2009.8333333333333</c:v>
                </c:pt>
                <c:pt idx="251">
                  <c:v>2009.9166666666667</c:v>
                </c:pt>
                <c:pt idx="252">
                  <c:v>2010</c:v>
                </c:pt>
                <c:pt idx="253">
                  <c:v>2010.0833333333333</c:v>
                </c:pt>
                <c:pt idx="254">
                  <c:v>2010.1666666666667</c:v>
                </c:pt>
                <c:pt idx="255">
                  <c:v>2010.25</c:v>
                </c:pt>
                <c:pt idx="256">
                  <c:v>2010.3333333333333</c:v>
                </c:pt>
                <c:pt idx="257">
                  <c:v>2010.4166666666667</c:v>
                </c:pt>
                <c:pt idx="258">
                  <c:v>2010.5</c:v>
                </c:pt>
                <c:pt idx="259">
                  <c:v>2010.5833333333333</c:v>
                </c:pt>
                <c:pt idx="260">
                  <c:v>2010.6666666666667</c:v>
                </c:pt>
                <c:pt idx="261">
                  <c:v>2010.75</c:v>
                </c:pt>
                <c:pt idx="262">
                  <c:v>2010.8333333333333</c:v>
                </c:pt>
                <c:pt idx="263">
                  <c:v>2010.9166666666667</c:v>
                </c:pt>
                <c:pt idx="264">
                  <c:v>2011</c:v>
                </c:pt>
                <c:pt idx="265">
                  <c:v>2011.0833333333333</c:v>
                </c:pt>
                <c:pt idx="266">
                  <c:v>2011.1666666666667</c:v>
                </c:pt>
                <c:pt idx="267">
                  <c:v>2011.25</c:v>
                </c:pt>
                <c:pt idx="268">
                  <c:v>2011.3333333333333</c:v>
                </c:pt>
                <c:pt idx="269">
                  <c:v>2011.4166666666667</c:v>
                </c:pt>
                <c:pt idx="270">
                  <c:v>2011.5</c:v>
                </c:pt>
                <c:pt idx="271">
                  <c:v>2011.5833333333333</c:v>
                </c:pt>
                <c:pt idx="272">
                  <c:v>2011.6666666666667</c:v>
                </c:pt>
                <c:pt idx="273">
                  <c:v>2011.75</c:v>
                </c:pt>
                <c:pt idx="274">
                  <c:v>2011.8333333333333</c:v>
                </c:pt>
                <c:pt idx="275">
                  <c:v>2011.9166666666667</c:v>
                </c:pt>
                <c:pt idx="276">
                  <c:v>2012</c:v>
                </c:pt>
                <c:pt idx="277">
                  <c:v>2012.0833333333333</c:v>
                </c:pt>
                <c:pt idx="278">
                  <c:v>2012.1666666666667</c:v>
                </c:pt>
                <c:pt idx="279">
                  <c:v>2012.25</c:v>
                </c:pt>
                <c:pt idx="280">
                  <c:v>2012.3333333333333</c:v>
                </c:pt>
                <c:pt idx="281">
                  <c:v>2012.4166666666667</c:v>
                </c:pt>
                <c:pt idx="282">
                  <c:v>2012.5</c:v>
                </c:pt>
                <c:pt idx="283">
                  <c:v>2012.5833333333333</c:v>
                </c:pt>
                <c:pt idx="284">
                  <c:v>2012.6666666666667</c:v>
                </c:pt>
                <c:pt idx="285">
                  <c:v>2012.75</c:v>
                </c:pt>
                <c:pt idx="286">
                  <c:v>2012.8333333333333</c:v>
                </c:pt>
                <c:pt idx="287">
                  <c:v>2012.9166666666667</c:v>
                </c:pt>
                <c:pt idx="288">
                  <c:v>2013</c:v>
                </c:pt>
                <c:pt idx="289">
                  <c:v>2013.0833333333333</c:v>
                </c:pt>
                <c:pt idx="290">
                  <c:v>2013.1666666666667</c:v>
                </c:pt>
                <c:pt idx="291">
                  <c:v>2013.25</c:v>
                </c:pt>
                <c:pt idx="292">
                  <c:v>2013.3333333333333</c:v>
                </c:pt>
                <c:pt idx="293">
                  <c:v>2013.4166666666667</c:v>
                </c:pt>
                <c:pt idx="294">
                  <c:v>2013.5</c:v>
                </c:pt>
                <c:pt idx="295">
                  <c:v>2013.5833333333333</c:v>
                </c:pt>
                <c:pt idx="296">
                  <c:v>2013.6666666666667</c:v>
                </c:pt>
                <c:pt idx="297">
                  <c:v>2013.75</c:v>
                </c:pt>
                <c:pt idx="298">
                  <c:v>2013.8333333333333</c:v>
                </c:pt>
                <c:pt idx="299">
                  <c:v>2013.9166666666667</c:v>
                </c:pt>
                <c:pt idx="300">
                  <c:v>2014</c:v>
                </c:pt>
                <c:pt idx="301">
                  <c:v>2014.0833333333333</c:v>
                </c:pt>
                <c:pt idx="302">
                  <c:v>2014.1666666666667</c:v>
                </c:pt>
                <c:pt idx="303">
                  <c:v>2014.25</c:v>
                </c:pt>
                <c:pt idx="304">
                  <c:v>2014.3333333333333</c:v>
                </c:pt>
                <c:pt idx="305">
                  <c:v>2014.4166666666667</c:v>
                </c:pt>
                <c:pt idx="306">
                  <c:v>2014.5</c:v>
                </c:pt>
                <c:pt idx="307">
                  <c:v>2014.5833333333333</c:v>
                </c:pt>
                <c:pt idx="308">
                  <c:v>2014.6666666666667</c:v>
                </c:pt>
                <c:pt idx="309">
                  <c:v>2014.75</c:v>
                </c:pt>
                <c:pt idx="310">
                  <c:v>2014.8333333333333</c:v>
                </c:pt>
                <c:pt idx="311">
                  <c:v>2014.9166666666667</c:v>
                </c:pt>
                <c:pt idx="312">
                  <c:v>2015</c:v>
                </c:pt>
                <c:pt idx="313">
                  <c:v>2015.0833333333333</c:v>
                </c:pt>
                <c:pt idx="314">
                  <c:v>2015.1666666666667</c:v>
                </c:pt>
                <c:pt idx="315">
                  <c:v>2015.25</c:v>
                </c:pt>
                <c:pt idx="316">
                  <c:v>2015.3333333333333</c:v>
                </c:pt>
                <c:pt idx="317">
                  <c:v>2015.4166666666667</c:v>
                </c:pt>
                <c:pt idx="318">
                  <c:v>2015.5</c:v>
                </c:pt>
                <c:pt idx="319">
                  <c:v>2015.5833333333333</c:v>
                </c:pt>
                <c:pt idx="320">
                  <c:v>2015.6666666666667</c:v>
                </c:pt>
                <c:pt idx="321">
                  <c:v>2015.75</c:v>
                </c:pt>
                <c:pt idx="322">
                  <c:v>2015.8333333333333</c:v>
                </c:pt>
                <c:pt idx="323">
                  <c:v>2015.9166666666667</c:v>
                </c:pt>
                <c:pt idx="324">
                  <c:v>2016</c:v>
                </c:pt>
                <c:pt idx="325">
                  <c:v>2016.0833333333333</c:v>
                </c:pt>
                <c:pt idx="326">
                  <c:v>2016.1666666666667</c:v>
                </c:pt>
                <c:pt idx="327">
                  <c:v>2016.25</c:v>
                </c:pt>
                <c:pt idx="328">
                  <c:v>2016.3333333333333</c:v>
                </c:pt>
                <c:pt idx="329">
                  <c:v>2016.4166666666667</c:v>
                </c:pt>
                <c:pt idx="330">
                  <c:v>2016.5</c:v>
                </c:pt>
                <c:pt idx="331">
                  <c:v>2016.5833333333333</c:v>
                </c:pt>
                <c:pt idx="332">
                  <c:v>2016.6666666666667</c:v>
                </c:pt>
                <c:pt idx="333">
                  <c:v>2016.75</c:v>
                </c:pt>
                <c:pt idx="334">
                  <c:v>2016.8333333333333</c:v>
                </c:pt>
                <c:pt idx="335">
                  <c:v>2016.9166666666667</c:v>
                </c:pt>
                <c:pt idx="336">
                  <c:v>2017</c:v>
                </c:pt>
                <c:pt idx="337">
                  <c:v>2017.0833333333333</c:v>
                </c:pt>
                <c:pt idx="338">
                  <c:v>2017.1666666666667</c:v>
                </c:pt>
                <c:pt idx="339">
                  <c:v>2017.25</c:v>
                </c:pt>
                <c:pt idx="340">
                  <c:v>2017.3333333333333</c:v>
                </c:pt>
                <c:pt idx="341">
                  <c:v>2017.4166666666667</c:v>
                </c:pt>
                <c:pt idx="342">
                  <c:v>2017.5</c:v>
                </c:pt>
                <c:pt idx="343">
                  <c:v>2017.5833333333333</c:v>
                </c:pt>
                <c:pt idx="344">
                  <c:v>2017.6666666666667</c:v>
                </c:pt>
                <c:pt idx="345">
                  <c:v>2017.75</c:v>
                </c:pt>
                <c:pt idx="346">
                  <c:v>2017.8333333333333</c:v>
                </c:pt>
                <c:pt idx="347">
                  <c:v>2017.9166666666667</c:v>
                </c:pt>
                <c:pt idx="348">
                  <c:v>2018</c:v>
                </c:pt>
                <c:pt idx="349">
                  <c:v>2018.0833333333333</c:v>
                </c:pt>
                <c:pt idx="350">
                  <c:v>2018.1666666666667</c:v>
                </c:pt>
                <c:pt idx="351">
                  <c:v>2018.25</c:v>
                </c:pt>
                <c:pt idx="352">
                  <c:v>2018.3333333333333</c:v>
                </c:pt>
                <c:pt idx="353">
                  <c:v>2018.4166666666667</c:v>
                </c:pt>
                <c:pt idx="354">
                  <c:v>2018.5</c:v>
                </c:pt>
                <c:pt idx="355">
                  <c:v>2018.5833333333333</c:v>
                </c:pt>
                <c:pt idx="356">
                  <c:v>2018.6666666666667</c:v>
                </c:pt>
                <c:pt idx="357">
                  <c:v>2018.75</c:v>
                </c:pt>
                <c:pt idx="358">
                  <c:v>2018.8333333333333</c:v>
                </c:pt>
                <c:pt idx="359">
                  <c:v>2018.9166666666667</c:v>
                </c:pt>
                <c:pt idx="360">
                  <c:v>2019</c:v>
                </c:pt>
                <c:pt idx="361">
                  <c:v>2019.0833333333333</c:v>
                </c:pt>
                <c:pt idx="362">
                  <c:v>2019.1666666666667</c:v>
                </c:pt>
                <c:pt idx="363">
                  <c:v>2019.25</c:v>
                </c:pt>
                <c:pt idx="364">
                  <c:v>2019.3333333333333</c:v>
                </c:pt>
                <c:pt idx="365">
                  <c:v>2019.4166666666667</c:v>
                </c:pt>
                <c:pt idx="366">
                  <c:v>2019.5</c:v>
                </c:pt>
                <c:pt idx="367">
                  <c:v>2019.5833333333333</c:v>
                </c:pt>
                <c:pt idx="368">
                  <c:v>2019.6666666666667</c:v>
                </c:pt>
                <c:pt idx="369">
                  <c:v>2019.75</c:v>
                </c:pt>
                <c:pt idx="370">
                  <c:v>2019.8333333333333</c:v>
                </c:pt>
                <c:pt idx="371">
                  <c:v>2019.9166666666667</c:v>
                </c:pt>
                <c:pt idx="372">
                  <c:v>2020</c:v>
                </c:pt>
                <c:pt idx="373">
                  <c:v>2020.0833333333333</c:v>
                </c:pt>
                <c:pt idx="374">
                  <c:v>2020.1666666666667</c:v>
                </c:pt>
                <c:pt idx="375">
                  <c:v>2020.25</c:v>
                </c:pt>
                <c:pt idx="376">
                  <c:v>2020.3333333333333</c:v>
                </c:pt>
                <c:pt idx="377">
                  <c:v>2020.4166666666667</c:v>
                </c:pt>
                <c:pt idx="378">
                  <c:v>2020.5</c:v>
                </c:pt>
                <c:pt idx="379">
                  <c:v>2020.5833333333333</c:v>
                </c:pt>
                <c:pt idx="380">
                  <c:v>2020.6666666666667</c:v>
                </c:pt>
                <c:pt idx="381">
                  <c:v>2020.75</c:v>
                </c:pt>
                <c:pt idx="382">
                  <c:v>2020.8333333333333</c:v>
                </c:pt>
                <c:pt idx="383">
                  <c:v>2020.9166666666667</c:v>
                </c:pt>
                <c:pt idx="384">
                  <c:v>2021</c:v>
                </c:pt>
                <c:pt idx="385">
                  <c:v>2021.0833333333333</c:v>
                </c:pt>
                <c:pt idx="386">
                  <c:v>2021.1666666666667</c:v>
                </c:pt>
                <c:pt idx="387">
                  <c:v>2021.25</c:v>
                </c:pt>
                <c:pt idx="388">
                  <c:v>2021.3333333333333</c:v>
                </c:pt>
                <c:pt idx="389">
                  <c:v>2021.4166666666667</c:v>
                </c:pt>
                <c:pt idx="390">
                  <c:v>2021.5</c:v>
                </c:pt>
                <c:pt idx="391">
                  <c:v>2021.5833333333333</c:v>
                </c:pt>
                <c:pt idx="392">
                  <c:v>2021.6666666666667</c:v>
                </c:pt>
                <c:pt idx="393">
                  <c:v>2021.75</c:v>
                </c:pt>
                <c:pt idx="394">
                  <c:v>2021.8333333333333</c:v>
                </c:pt>
                <c:pt idx="395">
                  <c:v>2021.9166666666667</c:v>
                </c:pt>
                <c:pt idx="396">
                  <c:v>2022</c:v>
                </c:pt>
                <c:pt idx="397">
                  <c:v>2022.0833333333333</c:v>
                </c:pt>
                <c:pt idx="398">
                  <c:v>2022.1666666666667</c:v>
                </c:pt>
                <c:pt idx="399">
                  <c:v>2022.25</c:v>
                </c:pt>
                <c:pt idx="400">
                  <c:v>2022.3333333333333</c:v>
                </c:pt>
                <c:pt idx="401">
                  <c:v>2022.4166666666667</c:v>
                </c:pt>
                <c:pt idx="402">
                  <c:v>2022.5</c:v>
                </c:pt>
                <c:pt idx="403">
                  <c:v>2022.5833333333333</c:v>
                </c:pt>
                <c:pt idx="404">
                  <c:v>2022.6666666666667</c:v>
                </c:pt>
                <c:pt idx="405">
                  <c:v>2022.75</c:v>
                </c:pt>
                <c:pt idx="406">
                  <c:v>2022.8333333333333</c:v>
                </c:pt>
                <c:pt idx="407">
                  <c:v>2022.9166666666667</c:v>
                </c:pt>
              </c:numCache>
            </c:numRef>
          </c:xVal>
          <c:yVal>
            <c:numRef>
              <c:f>Vert_Atl!$K$173:$K$999</c:f>
              <c:numCache>
                <c:formatCode>0.0</c:formatCode>
                <c:ptCount val="827"/>
                <c:pt idx="160">
                  <c:v>29.4</c:v>
                </c:pt>
                <c:pt idx="161">
                  <c:v>29.6</c:v>
                </c:pt>
                <c:pt idx="162">
                  <c:v>28.53</c:v>
                </c:pt>
                <c:pt idx="163">
                  <c:v>28.22</c:v>
                </c:pt>
                <c:pt idx="164">
                  <c:v>29.7</c:v>
                </c:pt>
                <c:pt idx="165">
                  <c:v>29.36</c:v>
                </c:pt>
                <c:pt idx="166">
                  <c:v>28.43</c:v>
                </c:pt>
                <c:pt idx="167">
                  <c:v>27.88</c:v>
                </c:pt>
                <c:pt idx="168">
                  <c:v>27.94</c:v>
                </c:pt>
                <c:pt idx="169">
                  <c:v>27.87</c:v>
                </c:pt>
                <c:pt idx="170">
                  <c:v>28.98</c:v>
                </c:pt>
                <c:pt idx="171">
                  <c:v>29.34</c:v>
                </c:pt>
                <c:pt idx="172">
                  <c:v>29.29</c:v>
                </c:pt>
                <c:pt idx="173">
                  <c:v>29.5</c:v>
                </c:pt>
                <c:pt idx="174">
                  <c:v>28.72</c:v>
                </c:pt>
                <c:pt idx="175">
                  <c:v>28.54</c:v>
                </c:pt>
                <c:pt idx="176">
                  <c:v>29.61</c:v>
                </c:pt>
                <c:pt idx="177">
                  <c:v>29.84</c:v>
                </c:pt>
                <c:pt idx="178">
                  <c:v>29.16</c:v>
                </c:pt>
                <c:pt idx="179">
                  <c:v>27.45</c:v>
                </c:pt>
                <c:pt idx="180">
                  <c:v>27.52</c:v>
                </c:pt>
                <c:pt idx="181">
                  <c:v>27.82</c:v>
                </c:pt>
                <c:pt idx="182">
                  <c:v>27.68</c:v>
                </c:pt>
                <c:pt idx="183">
                  <c:v>28.59</c:v>
                </c:pt>
                <c:pt idx="184">
                  <c:v>28.22</c:v>
                </c:pt>
                <c:pt idx="185">
                  <c:v>28.6</c:v>
                </c:pt>
                <c:pt idx="186">
                  <c:v>28.07</c:v>
                </c:pt>
                <c:pt idx="187">
                  <c:v>28.35</c:v>
                </c:pt>
                <c:pt idx="188">
                  <c:v>29.41</c:v>
                </c:pt>
                <c:pt idx="189">
                  <c:v>29.67</c:v>
                </c:pt>
                <c:pt idx="190">
                  <c:v>27.97</c:v>
                </c:pt>
                <c:pt idx="191">
                  <c:v>27.11</c:v>
                </c:pt>
                <c:pt idx="192">
                  <c:v>26.2</c:v>
                </c:pt>
                <c:pt idx="193">
                  <c:v>26.7</c:v>
                </c:pt>
                <c:pt idx="194">
                  <c:v>28.83</c:v>
                </c:pt>
                <c:pt idx="195">
                  <c:v>28.35</c:v>
                </c:pt>
                <c:pt idx="200">
                  <c:v>29.34</c:v>
                </c:pt>
                <c:pt idx="201">
                  <c:v>30.13</c:v>
                </c:pt>
                <c:pt idx="202">
                  <c:v>28.27</c:v>
                </c:pt>
                <c:pt idx="203">
                  <c:v>28.1</c:v>
                </c:pt>
                <c:pt idx="204">
                  <c:v>27.68</c:v>
                </c:pt>
                <c:pt idx="205">
                  <c:v>27.65</c:v>
                </c:pt>
                <c:pt idx="206">
                  <c:v>27.53</c:v>
                </c:pt>
                <c:pt idx="207">
                  <c:v>28.45</c:v>
                </c:pt>
                <c:pt idx="208">
                  <c:v>29.25</c:v>
                </c:pt>
                <c:pt idx="209">
                  <c:v>29.5</c:v>
                </c:pt>
                <c:pt idx="210">
                  <c:v>29.14</c:v>
                </c:pt>
                <c:pt idx="211">
                  <c:v>29.24</c:v>
                </c:pt>
                <c:pt idx="212">
                  <c:v>29.6</c:v>
                </c:pt>
                <c:pt idx="213">
                  <c:v>29.82</c:v>
                </c:pt>
                <c:pt idx="214">
                  <c:v>28.88</c:v>
                </c:pt>
                <c:pt idx="215">
                  <c:v>28.18</c:v>
                </c:pt>
                <c:pt idx="216">
                  <c:v>27.51</c:v>
                </c:pt>
                <c:pt idx="217">
                  <c:v>28.54</c:v>
                </c:pt>
                <c:pt idx="218">
                  <c:v>28.98</c:v>
                </c:pt>
                <c:pt idx="219">
                  <c:v>29.59</c:v>
                </c:pt>
                <c:pt idx="220">
                  <c:v>29.92</c:v>
                </c:pt>
                <c:pt idx="221">
                  <c:v>29.98</c:v>
                </c:pt>
                <c:pt idx="222">
                  <c:v>29.01</c:v>
                </c:pt>
                <c:pt idx="223">
                  <c:v>29.49</c:v>
                </c:pt>
                <c:pt idx="224">
                  <c:v>29.68</c:v>
                </c:pt>
                <c:pt idx="225">
                  <c:v>30.02</c:v>
                </c:pt>
                <c:pt idx="226">
                  <c:v>28.3</c:v>
                </c:pt>
                <c:pt idx="227">
                  <c:v>27.52</c:v>
                </c:pt>
                <c:pt idx="228">
                  <c:v>27.47</c:v>
                </c:pt>
                <c:pt idx="229">
                  <c:v>27.77</c:v>
                </c:pt>
                <c:pt idx="230">
                  <c:v>28.29</c:v>
                </c:pt>
                <c:pt idx="231">
                  <c:v>28.72</c:v>
                </c:pt>
                <c:pt idx="232">
                  <c:v>29.4</c:v>
                </c:pt>
                <c:pt idx="233">
                  <c:v>29.44</c:v>
                </c:pt>
                <c:pt idx="234">
                  <c:v>28.77</c:v>
                </c:pt>
                <c:pt idx="235">
                  <c:v>29.33</c:v>
                </c:pt>
                <c:pt idx="236">
                  <c:v>30.06</c:v>
                </c:pt>
                <c:pt idx="237">
                  <c:v>29.96</c:v>
                </c:pt>
                <c:pt idx="238">
                  <c:v>28.02</c:v>
                </c:pt>
                <c:pt idx="239">
                  <c:v>27.21</c:v>
                </c:pt>
                <c:pt idx="240">
                  <c:v>27.24</c:v>
                </c:pt>
                <c:pt idx="241">
                  <c:v>26.75</c:v>
                </c:pt>
                <c:pt idx="242">
                  <c:v>27.21</c:v>
                </c:pt>
                <c:pt idx="243">
                  <c:v>28.62</c:v>
                </c:pt>
                <c:pt idx="244">
                  <c:v>28.97</c:v>
                </c:pt>
                <c:pt idx="245">
                  <c:v>29.49</c:v>
                </c:pt>
                <c:pt idx="246">
                  <c:v>28.87</c:v>
                </c:pt>
                <c:pt idx="247">
                  <c:v>28.78</c:v>
                </c:pt>
                <c:pt idx="248">
                  <c:v>29.56</c:v>
                </c:pt>
                <c:pt idx="249">
                  <c:v>29.24</c:v>
                </c:pt>
                <c:pt idx="250">
                  <c:v>28.63</c:v>
                </c:pt>
                <c:pt idx="251">
                  <c:v>28.15</c:v>
                </c:pt>
                <c:pt idx="252">
                  <c:v>28.08</c:v>
                </c:pt>
                <c:pt idx="253">
                  <c:v>28.35</c:v>
                </c:pt>
                <c:pt idx="254">
                  <c:v>28.34</c:v>
                </c:pt>
                <c:pt idx="255">
                  <c:v>29.26</c:v>
                </c:pt>
                <c:pt idx="256">
                  <c:v>29.86</c:v>
                </c:pt>
                <c:pt idx="257">
                  <c:v>30.03</c:v>
                </c:pt>
                <c:pt idx="258">
                  <c:v>29.83</c:v>
                </c:pt>
                <c:pt idx="259">
                  <c:v>29.95</c:v>
                </c:pt>
                <c:pt idx="260">
                  <c:v>30.35</c:v>
                </c:pt>
                <c:pt idx="261">
                  <c:v>29.45</c:v>
                </c:pt>
                <c:pt idx="262">
                  <c:v>28.21</c:v>
                </c:pt>
                <c:pt idx="263">
                  <c:v>26.68</c:v>
                </c:pt>
                <c:pt idx="264">
                  <c:v>26.9</c:v>
                </c:pt>
                <c:pt idx="265">
                  <c:v>27.91</c:v>
                </c:pt>
                <c:pt idx="266">
                  <c:v>27.87</c:v>
                </c:pt>
                <c:pt idx="267">
                  <c:v>28.67</c:v>
                </c:pt>
                <c:pt idx="268">
                  <c:v>29.46</c:v>
                </c:pt>
                <c:pt idx="269">
                  <c:v>29.88</c:v>
                </c:pt>
                <c:pt idx="270">
                  <c:v>29.3</c:v>
                </c:pt>
                <c:pt idx="271">
                  <c:v>29.53</c:v>
                </c:pt>
                <c:pt idx="272">
                  <c:v>29.81</c:v>
                </c:pt>
                <c:pt idx="273">
                  <c:v>29.68</c:v>
                </c:pt>
                <c:pt idx="274">
                  <c:v>28.4</c:v>
                </c:pt>
                <c:pt idx="275">
                  <c:v>27.02</c:v>
                </c:pt>
                <c:pt idx="276">
                  <c:v>27.19</c:v>
                </c:pt>
                <c:pt idx="277">
                  <c:v>27.73</c:v>
                </c:pt>
                <c:pt idx="278">
                  <c:v>27.46</c:v>
                </c:pt>
                <c:pt idx="279">
                  <c:v>28.4</c:v>
                </c:pt>
                <c:pt idx="280">
                  <c:v>30.08</c:v>
                </c:pt>
                <c:pt idx="281">
                  <c:v>30.04</c:v>
                </c:pt>
                <c:pt idx="282">
                  <c:v>28.61</c:v>
                </c:pt>
                <c:pt idx="283">
                  <c:v>29.22</c:v>
                </c:pt>
                <c:pt idx="284">
                  <c:v>29.27</c:v>
                </c:pt>
                <c:pt idx="285">
                  <c:v>29.29</c:v>
                </c:pt>
                <c:pt idx="286">
                  <c:v>28.02</c:v>
                </c:pt>
                <c:pt idx="287">
                  <c:v>27.55</c:v>
                </c:pt>
                <c:pt idx="288">
                  <c:v>27.59</c:v>
                </c:pt>
                <c:pt idx="289">
                  <c:v>27.92</c:v>
                </c:pt>
                <c:pt idx="290">
                  <c:v>27.89</c:v>
                </c:pt>
                <c:pt idx="291">
                  <c:v>28.67</c:v>
                </c:pt>
                <c:pt idx="292">
                  <c:v>29.03</c:v>
                </c:pt>
                <c:pt idx="293">
                  <c:v>29.07</c:v>
                </c:pt>
                <c:pt idx="294">
                  <c:v>28.55</c:v>
                </c:pt>
                <c:pt idx="295">
                  <c:v>29.2</c:v>
                </c:pt>
                <c:pt idx="296">
                  <c:v>30.08</c:v>
                </c:pt>
                <c:pt idx="297">
                  <c:v>29.99</c:v>
                </c:pt>
                <c:pt idx="298">
                  <c:v>29.66</c:v>
                </c:pt>
                <c:pt idx="299">
                  <c:v>28.78</c:v>
                </c:pt>
                <c:pt idx="300">
                  <c:v>28.2</c:v>
                </c:pt>
                <c:pt idx="301">
                  <c:v>28.2</c:v>
                </c:pt>
                <c:pt idx="302">
                  <c:v>28.8</c:v>
                </c:pt>
                <c:pt idx="303">
                  <c:v>29.3</c:v>
                </c:pt>
                <c:pt idx="304">
                  <c:v>29.6</c:v>
                </c:pt>
                <c:pt idx="305">
                  <c:v>29.4</c:v>
                </c:pt>
                <c:pt idx="306">
                  <c:v>28.6</c:v>
                </c:pt>
                <c:pt idx="307">
                  <c:v>28.9</c:v>
                </c:pt>
                <c:pt idx="308">
                  <c:v>29.6</c:v>
                </c:pt>
                <c:pt idx="309">
                  <c:v>29.6</c:v>
                </c:pt>
                <c:pt idx="310">
                  <c:v>28.7</c:v>
                </c:pt>
                <c:pt idx="311">
                  <c:v>27.8</c:v>
                </c:pt>
                <c:pt idx="312" formatCode="General">
                  <c:v>27.7</c:v>
                </c:pt>
                <c:pt idx="313" formatCode="General">
                  <c:v>27.8</c:v>
                </c:pt>
                <c:pt idx="314" formatCode="General">
                  <c:v>28.3</c:v>
                </c:pt>
                <c:pt idx="315" formatCode="General">
                  <c:v>28.8</c:v>
                </c:pt>
                <c:pt idx="316">
                  <c:v>29</c:v>
                </c:pt>
                <c:pt idx="317">
                  <c:v>29.6</c:v>
                </c:pt>
                <c:pt idx="318">
                  <c:v>28.8</c:v>
                </c:pt>
                <c:pt idx="319">
                  <c:v>28.9</c:v>
                </c:pt>
                <c:pt idx="320">
                  <c:v>29.5</c:v>
                </c:pt>
                <c:pt idx="321">
                  <c:v>30.5</c:v>
                </c:pt>
                <c:pt idx="322" formatCode="General">
                  <c:v>30.1</c:v>
                </c:pt>
                <c:pt idx="323" formatCode="General">
                  <c:v>29.1</c:v>
                </c:pt>
                <c:pt idx="324" formatCode="General">
                  <c:v>28.9</c:v>
                </c:pt>
                <c:pt idx="325" formatCode="General">
                  <c:v>28.4</c:v>
                </c:pt>
                <c:pt idx="326" formatCode="General">
                  <c:v>29.2</c:v>
                </c:pt>
                <c:pt idx="327" formatCode="General">
                  <c:v>29.8</c:v>
                </c:pt>
                <c:pt idx="328" formatCode="General">
                  <c:v>30.2</c:v>
                </c:pt>
                <c:pt idx="329">
                  <c:v>30.2</c:v>
                </c:pt>
                <c:pt idx="330">
                  <c:v>29</c:v>
                </c:pt>
                <c:pt idx="331">
                  <c:v>29.2</c:v>
                </c:pt>
                <c:pt idx="332">
                  <c:v>29.8</c:v>
                </c:pt>
                <c:pt idx="333" formatCode="General">
                  <c:v>30.1</c:v>
                </c:pt>
                <c:pt idx="334" formatCode="General">
                  <c:v>29.1</c:v>
                </c:pt>
                <c:pt idx="335" formatCode="General">
                  <c:v>28.4</c:v>
                </c:pt>
                <c:pt idx="336">
                  <c:v>28</c:v>
                </c:pt>
                <c:pt idx="337">
                  <c:v>28.3</c:v>
                </c:pt>
                <c:pt idx="338">
                  <c:v>28.4</c:v>
                </c:pt>
                <c:pt idx="339">
                  <c:v>29.7</c:v>
                </c:pt>
                <c:pt idx="340">
                  <c:v>30.5</c:v>
                </c:pt>
                <c:pt idx="341">
                  <c:v>30.4</c:v>
                </c:pt>
                <c:pt idx="342">
                  <c:v>29.14</c:v>
                </c:pt>
                <c:pt idx="343">
                  <c:v>29.6</c:v>
                </c:pt>
                <c:pt idx="344">
                  <c:v>30.47</c:v>
                </c:pt>
                <c:pt idx="345">
                  <c:v>30.38</c:v>
                </c:pt>
                <c:pt idx="346">
                  <c:v>29.46</c:v>
                </c:pt>
                <c:pt idx="347">
                  <c:v>27.54</c:v>
                </c:pt>
                <c:pt idx="348">
                  <c:v>26.76</c:v>
                </c:pt>
                <c:pt idx="349">
                  <c:v>27.25</c:v>
                </c:pt>
                <c:pt idx="350">
                  <c:v>28.08</c:v>
                </c:pt>
                <c:pt idx="351">
                  <c:v>28.69</c:v>
                </c:pt>
                <c:pt idx="352">
                  <c:v>29.8</c:v>
                </c:pt>
                <c:pt idx="353">
                  <c:v>29.35</c:v>
                </c:pt>
                <c:pt idx="354">
                  <c:v>27.97</c:v>
                </c:pt>
                <c:pt idx="355">
                  <c:v>28.66</c:v>
                </c:pt>
                <c:pt idx="356">
                  <c:v>29.37</c:v>
                </c:pt>
                <c:pt idx="357">
                  <c:v>29.49</c:v>
                </c:pt>
                <c:pt idx="358">
                  <c:v>28.832999999999998</c:v>
                </c:pt>
                <c:pt idx="359">
                  <c:v>28.518000000000001</c:v>
                </c:pt>
                <c:pt idx="360">
                  <c:v>28.106999999999999</c:v>
                </c:pt>
                <c:pt idx="361">
                  <c:v>28.483000000000001</c:v>
                </c:pt>
                <c:pt idx="362">
                  <c:v>28.253</c:v>
                </c:pt>
                <c:pt idx="363">
                  <c:v>28.802</c:v>
                </c:pt>
                <c:pt idx="364">
                  <c:v>29.405999999999999</c:v>
                </c:pt>
                <c:pt idx="365">
                  <c:v>29.864999999999998</c:v>
                </c:pt>
                <c:pt idx="366">
                  <c:v>28.902999999999999</c:v>
                </c:pt>
                <c:pt idx="367">
                  <c:v>29.106999999999999</c:v>
                </c:pt>
                <c:pt idx="368">
                  <c:v>29.594000000000001</c:v>
                </c:pt>
                <c:pt idx="369">
                  <c:v>30.134</c:v>
                </c:pt>
                <c:pt idx="370">
                  <c:v>29.091000000000001</c:v>
                </c:pt>
                <c:pt idx="371">
                  <c:v>28.338999999999999</c:v>
                </c:pt>
                <c:pt idx="372">
                  <c:v>28.109000000000002</c:v>
                </c:pt>
                <c:pt idx="373">
                  <c:v>28.327999999999999</c:v>
                </c:pt>
                <c:pt idx="374">
                  <c:v>29.117000000000001</c:v>
                </c:pt>
                <c:pt idx="375">
                  <c:v>29.451000000000001</c:v>
                </c:pt>
                <c:pt idx="376">
                  <c:v>29.655000000000001</c:v>
                </c:pt>
                <c:pt idx="377">
                  <c:v>30.041</c:v>
                </c:pt>
                <c:pt idx="378">
                  <c:v>29.388000000000002</c:v>
                </c:pt>
                <c:pt idx="379">
                  <c:v>29.709</c:v>
                </c:pt>
                <c:pt idx="380">
                  <c:v>30.396999999999998</c:v>
                </c:pt>
                <c:pt idx="381">
                  <c:v>30.206</c:v>
                </c:pt>
                <c:pt idx="382">
                  <c:v>30.036999999999999</c:v>
                </c:pt>
                <c:pt idx="383">
                  <c:v>28.332000000000001</c:v>
                </c:pt>
                <c:pt idx="384">
                  <c:v>28.061</c:v>
                </c:pt>
                <c:pt idx="385">
                  <c:v>28.46</c:v>
                </c:pt>
                <c:pt idx="386">
                  <c:v>28.315999999999999</c:v>
                </c:pt>
                <c:pt idx="387">
                  <c:v>28.681000000000001</c:v>
                </c:pt>
                <c:pt idx="388">
                  <c:v>29.050999999999998</c:v>
                </c:pt>
                <c:pt idx="389">
                  <c:v>29.375</c:v>
                </c:pt>
                <c:pt idx="390">
                  <c:v>28.911999999999999</c:v>
                </c:pt>
                <c:pt idx="391">
                  <c:v>29.417000000000002</c:v>
                </c:pt>
                <c:pt idx="392">
                  <c:v>29.757999999999999</c:v>
                </c:pt>
                <c:pt idx="393">
                  <c:v>29.998000000000001</c:v>
                </c:pt>
                <c:pt idx="394">
                  <c:v>28.928999999999998</c:v>
                </c:pt>
                <c:pt idx="395">
                  <c:v>28.004000000000001</c:v>
                </c:pt>
              </c:numCache>
            </c:numRef>
          </c:yVal>
          <c:smooth val="0"/>
          <c:extLst>
            <c:ext xmlns:c16="http://schemas.microsoft.com/office/drawing/2014/chart" uri="{C3380CC4-5D6E-409C-BE32-E72D297353CC}">
              <c16:uniqueId val="{00000000-C6CB-4C18-8732-9A41D03A89FD}"/>
            </c:ext>
          </c:extLst>
        </c:ser>
        <c:dLbls>
          <c:showLegendKey val="0"/>
          <c:showVal val="0"/>
          <c:showCatName val="0"/>
          <c:showSerName val="0"/>
          <c:showPercent val="0"/>
          <c:showBubbleSize val="0"/>
        </c:dLbls>
        <c:axId val="643153448"/>
        <c:axId val="643153840"/>
      </c:scatterChart>
      <c:valAx>
        <c:axId val="643153448"/>
        <c:scaling>
          <c:orientation val="minMax"/>
          <c:max val="2024"/>
          <c:min val="1988"/>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3153840"/>
        <c:crosses val="autoZero"/>
        <c:crossBetween val="midCat"/>
        <c:majorUnit val="2"/>
        <c:minorUnit val="0.16670000000000004"/>
      </c:valAx>
      <c:valAx>
        <c:axId val="64315384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31534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Cayo Agua, 3m</a:t>
            </a:r>
          </a:p>
        </c:rich>
      </c:tx>
      <c:layout>
        <c:manualLayout>
          <c:xMode val="edge"/>
          <c:yMode val="edge"/>
          <c:x val="0.51115343066910512"/>
          <c:y val="5.8823529411764705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4311036925745853E-2"/>
          <c:y val="6.6568781843446043E-2"/>
          <c:w val="0.93755875356760854"/>
          <c:h val="0.84245761926817975"/>
        </c:manualLayout>
      </c:layout>
      <c:scatterChart>
        <c:scatterStyle val="lineMarker"/>
        <c:varyColors val="0"/>
        <c:ser>
          <c:idx val="1"/>
          <c:order val="0"/>
          <c:tx>
            <c:v>Tower</c:v>
          </c:tx>
          <c:spPr>
            <a:ln w="28575" cap="rnd">
              <a:solidFill>
                <a:srgbClr val="FF0000"/>
              </a:solidFill>
              <a:round/>
            </a:ln>
            <a:effectLst/>
          </c:spPr>
          <c:marker>
            <c:symbol val="none"/>
          </c:marker>
          <c:trendline>
            <c:spPr>
              <a:ln w="19050" cap="rnd">
                <a:solidFill>
                  <a:srgbClr val="00B0F0"/>
                </a:solidFill>
                <a:prstDash val="sysDot"/>
              </a:ln>
              <a:effectLst/>
            </c:spPr>
            <c:trendlineType val="linear"/>
            <c:dispRSqr val="0"/>
            <c:dispEq val="1"/>
            <c:trendlineLbl>
              <c:layout>
                <c:manualLayout>
                  <c:x val="-0.79129349200802479"/>
                  <c:y val="-0.32655179867222478"/>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Vert_Atl!$C$305:$C$999</c:f>
              <c:numCache>
                <c:formatCode>0.0</c:formatCode>
                <c:ptCount val="695"/>
                <c:pt idx="0">
                  <c:v>2000</c:v>
                </c:pt>
                <c:pt idx="1">
                  <c:v>2000.0833333333333</c:v>
                </c:pt>
                <c:pt idx="2">
                  <c:v>2000.1666666666667</c:v>
                </c:pt>
                <c:pt idx="3">
                  <c:v>2000.25</c:v>
                </c:pt>
                <c:pt idx="4">
                  <c:v>2000.3333333333333</c:v>
                </c:pt>
                <c:pt idx="5">
                  <c:v>2000.4166666666667</c:v>
                </c:pt>
                <c:pt idx="6">
                  <c:v>2000.5</c:v>
                </c:pt>
                <c:pt idx="7">
                  <c:v>2000.5833333333333</c:v>
                </c:pt>
                <c:pt idx="8">
                  <c:v>2000.6666666666667</c:v>
                </c:pt>
                <c:pt idx="9">
                  <c:v>2000.75</c:v>
                </c:pt>
                <c:pt idx="10">
                  <c:v>2000.8333333333333</c:v>
                </c:pt>
                <c:pt idx="11">
                  <c:v>2000.9166666666667</c:v>
                </c:pt>
                <c:pt idx="12">
                  <c:v>2001</c:v>
                </c:pt>
                <c:pt idx="13">
                  <c:v>2001.0833333333333</c:v>
                </c:pt>
                <c:pt idx="14">
                  <c:v>2001.1666666666667</c:v>
                </c:pt>
                <c:pt idx="15">
                  <c:v>2001.25</c:v>
                </c:pt>
                <c:pt idx="16">
                  <c:v>2001.3333333333333</c:v>
                </c:pt>
                <c:pt idx="17">
                  <c:v>2001.4166666666667</c:v>
                </c:pt>
                <c:pt idx="18">
                  <c:v>2001.5</c:v>
                </c:pt>
                <c:pt idx="19">
                  <c:v>2001.5833333333333</c:v>
                </c:pt>
                <c:pt idx="20">
                  <c:v>2001.6666666666667</c:v>
                </c:pt>
                <c:pt idx="21">
                  <c:v>2001.75</c:v>
                </c:pt>
                <c:pt idx="22">
                  <c:v>2001.8333333333333</c:v>
                </c:pt>
                <c:pt idx="23">
                  <c:v>2001.9166666666667</c:v>
                </c:pt>
                <c:pt idx="24">
                  <c:v>2002</c:v>
                </c:pt>
                <c:pt idx="25">
                  <c:v>2002.0833333333333</c:v>
                </c:pt>
                <c:pt idx="26">
                  <c:v>2002.1666666666667</c:v>
                </c:pt>
                <c:pt idx="27">
                  <c:v>2002.25</c:v>
                </c:pt>
                <c:pt idx="28">
                  <c:v>2002.3333333333333</c:v>
                </c:pt>
                <c:pt idx="29">
                  <c:v>2002.4166666666667</c:v>
                </c:pt>
                <c:pt idx="30">
                  <c:v>2002.5</c:v>
                </c:pt>
                <c:pt idx="31">
                  <c:v>2002.5833333333333</c:v>
                </c:pt>
                <c:pt idx="32">
                  <c:v>2002.6666666666667</c:v>
                </c:pt>
                <c:pt idx="33">
                  <c:v>2002.75</c:v>
                </c:pt>
                <c:pt idx="34">
                  <c:v>2002.8333333333333</c:v>
                </c:pt>
                <c:pt idx="35">
                  <c:v>2002.9166666666667</c:v>
                </c:pt>
                <c:pt idx="36">
                  <c:v>2003</c:v>
                </c:pt>
                <c:pt idx="37">
                  <c:v>2003.0833333333333</c:v>
                </c:pt>
                <c:pt idx="38">
                  <c:v>2003.1666666666667</c:v>
                </c:pt>
                <c:pt idx="39">
                  <c:v>2003.25</c:v>
                </c:pt>
                <c:pt idx="40">
                  <c:v>2003.3333333333333</c:v>
                </c:pt>
                <c:pt idx="41">
                  <c:v>2003.4166666666667</c:v>
                </c:pt>
                <c:pt idx="42">
                  <c:v>2003.5</c:v>
                </c:pt>
                <c:pt idx="43">
                  <c:v>2003.5833333333333</c:v>
                </c:pt>
                <c:pt idx="44">
                  <c:v>2003.6666666666667</c:v>
                </c:pt>
                <c:pt idx="45">
                  <c:v>2003.75</c:v>
                </c:pt>
                <c:pt idx="46">
                  <c:v>2003.8333333333333</c:v>
                </c:pt>
                <c:pt idx="47">
                  <c:v>2003.9166666666667</c:v>
                </c:pt>
                <c:pt idx="48">
                  <c:v>2004</c:v>
                </c:pt>
                <c:pt idx="49">
                  <c:v>2004.0833333333333</c:v>
                </c:pt>
                <c:pt idx="50">
                  <c:v>2004.1666666666667</c:v>
                </c:pt>
                <c:pt idx="51">
                  <c:v>2004.25</c:v>
                </c:pt>
                <c:pt idx="52">
                  <c:v>2004.3333333333333</c:v>
                </c:pt>
                <c:pt idx="53">
                  <c:v>2004.4166666666667</c:v>
                </c:pt>
                <c:pt idx="54">
                  <c:v>2004.5</c:v>
                </c:pt>
                <c:pt idx="55">
                  <c:v>2004.5833333333333</c:v>
                </c:pt>
                <c:pt idx="56">
                  <c:v>2004.6666666666667</c:v>
                </c:pt>
                <c:pt idx="57">
                  <c:v>2004.75</c:v>
                </c:pt>
                <c:pt idx="58">
                  <c:v>2004.8333333333333</c:v>
                </c:pt>
                <c:pt idx="59">
                  <c:v>2004.9166666666667</c:v>
                </c:pt>
                <c:pt idx="60">
                  <c:v>2005</c:v>
                </c:pt>
                <c:pt idx="61">
                  <c:v>2005.0833333333333</c:v>
                </c:pt>
                <c:pt idx="62">
                  <c:v>2005.1666666666667</c:v>
                </c:pt>
                <c:pt idx="63">
                  <c:v>2005.25</c:v>
                </c:pt>
                <c:pt idx="64">
                  <c:v>2005.3333333333333</c:v>
                </c:pt>
                <c:pt idx="65">
                  <c:v>2005.4166666666667</c:v>
                </c:pt>
                <c:pt idx="66">
                  <c:v>2005.5</c:v>
                </c:pt>
                <c:pt idx="67">
                  <c:v>2005.5833333333333</c:v>
                </c:pt>
                <c:pt idx="68">
                  <c:v>2005.6666666666667</c:v>
                </c:pt>
                <c:pt idx="69">
                  <c:v>2005.75</c:v>
                </c:pt>
                <c:pt idx="70">
                  <c:v>2005.8333333333333</c:v>
                </c:pt>
                <c:pt idx="71">
                  <c:v>2005.9166666666667</c:v>
                </c:pt>
                <c:pt idx="72">
                  <c:v>2006</c:v>
                </c:pt>
                <c:pt idx="73">
                  <c:v>2006.0833333333333</c:v>
                </c:pt>
                <c:pt idx="74">
                  <c:v>2006.1666666666667</c:v>
                </c:pt>
                <c:pt idx="75">
                  <c:v>2006.25</c:v>
                </c:pt>
                <c:pt idx="76">
                  <c:v>2006.3333333333333</c:v>
                </c:pt>
                <c:pt idx="77">
                  <c:v>2006.4166666666667</c:v>
                </c:pt>
                <c:pt idx="78">
                  <c:v>2006.5</c:v>
                </c:pt>
                <c:pt idx="79">
                  <c:v>2006.5833333333333</c:v>
                </c:pt>
                <c:pt idx="80">
                  <c:v>2006.6666666666667</c:v>
                </c:pt>
                <c:pt idx="81">
                  <c:v>2006.75</c:v>
                </c:pt>
                <c:pt idx="82">
                  <c:v>2006.8333333333333</c:v>
                </c:pt>
                <c:pt idx="83">
                  <c:v>2006.9166666666667</c:v>
                </c:pt>
                <c:pt idx="84">
                  <c:v>2007</c:v>
                </c:pt>
                <c:pt idx="85">
                  <c:v>2007.0833333333333</c:v>
                </c:pt>
                <c:pt idx="86">
                  <c:v>2007.1666666666667</c:v>
                </c:pt>
                <c:pt idx="87">
                  <c:v>2007.25</c:v>
                </c:pt>
                <c:pt idx="88">
                  <c:v>2007.3333333333333</c:v>
                </c:pt>
                <c:pt idx="89">
                  <c:v>2007.4166666666667</c:v>
                </c:pt>
                <c:pt idx="90">
                  <c:v>2007.5</c:v>
                </c:pt>
                <c:pt idx="91">
                  <c:v>2007.5833333333333</c:v>
                </c:pt>
                <c:pt idx="92">
                  <c:v>2007.6666666666667</c:v>
                </c:pt>
                <c:pt idx="93">
                  <c:v>2007.75</c:v>
                </c:pt>
                <c:pt idx="94">
                  <c:v>2007.8333333333333</c:v>
                </c:pt>
                <c:pt idx="95">
                  <c:v>2007.9166666666667</c:v>
                </c:pt>
                <c:pt idx="96">
                  <c:v>2008</c:v>
                </c:pt>
                <c:pt idx="97">
                  <c:v>2008.0833333333333</c:v>
                </c:pt>
                <c:pt idx="98">
                  <c:v>2008.1666666666667</c:v>
                </c:pt>
                <c:pt idx="99">
                  <c:v>2008.25</c:v>
                </c:pt>
                <c:pt idx="100">
                  <c:v>2008.3333333333333</c:v>
                </c:pt>
                <c:pt idx="101">
                  <c:v>2008.4166666666667</c:v>
                </c:pt>
                <c:pt idx="102">
                  <c:v>2008.5</c:v>
                </c:pt>
                <c:pt idx="103">
                  <c:v>2008.5833333333333</c:v>
                </c:pt>
                <c:pt idx="104">
                  <c:v>2008.6666666666667</c:v>
                </c:pt>
                <c:pt idx="105">
                  <c:v>2008.75</c:v>
                </c:pt>
                <c:pt idx="106">
                  <c:v>2008.8333333333333</c:v>
                </c:pt>
                <c:pt idx="107">
                  <c:v>2008.9166666666667</c:v>
                </c:pt>
                <c:pt idx="108">
                  <c:v>2009</c:v>
                </c:pt>
                <c:pt idx="109">
                  <c:v>2009.0833333333333</c:v>
                </c:pt>
                <c:pt idx="110">
                  <c:v>2009.1666666666667</c:v>
                </c:pt>
                <c:pt idx="111">
                  <c:v>2009.25</c:v>
                </c:pt>
                <c:pt idx="112">
                  <c:v>2009.3333333333333</c:v>
                </c:pt>
                <c:pt idx="113">
                  <c:v>2009.4166666666667</c:v>
                </c:pt>
                <c:pt idx="114">
                  <c:v>2009.5</c:v>
                </c:pt>
                <c:pt idx="115">
                  <c:v>2009.5833333333333</c:v>
                </c:pt>
                <c:pt idx="116">
                  <c:v>2009.6666666666667</c:v>
                </c:pt>
                <c:pt idx="117">
                  <c:v>2009.75</c:v>
                </c:pt>
                <c:pt idx="118">
                  <c:v>2009.8333333333333</c:v>
                </c:pt>
                <c:pt idx="119">
                  <c:v>2009.9166666666667</c:v>
                </c:pt>
                <c:pt idx="120">
                  <c:v>2010</c:v>
                </c:pt>
                <c:pt idx="121">
                  <c:v>2010.0833333333333</c:v>
                </c:pt>
                <c:pt idx="122">
                  <c:v>2010.1666666666667</c:v>
                </c:pt>
                <c:pt idx="123">
                  <c:v>2010.25</c:v>
                </c:pt>
                <c:pt idx="124">
                  <c:v>2010.3333333333333</c:v>
                </c:pt>
                <c:pt idx="125">
                  <c:v>2010.4166666666667</c:v>
                </c:pt>
                <c:pt idx="126">
                  <c:v>2010.5</c:v>
                </c:pt>
                <c:pt idx="127">
                  <c:v>2010.5833333333333</c:v>
                </c:pt>
                <c:pt idx="128">
                  <c:v>2010.6666666666667</c:v>
                </c:pt>
                <c:pt idx="129">
                  <c:v>2010.75</c:v>
                </c:pt>
                <c:pt idx="130">
                  <c:v>2010.8333333333333</c:v>
                </c:pt>
                <c:pt idx="131">
                  <c:v>2010.9166666666667</c:v>
                </c:pt>
                <c:pt idx="132">
                  <c:v>2011</c:v>
                </c:pt>
                <c:pt idx="133">
                  <c:v>2011.0833333333333</c:v>
                </c:pt>
                <c:pt idx="134">
                  <c:v>2011.1666666666667</c:v>
                </c:pt>
                <c:pt idx="135">
                  <c:v>2011.25</c:v>
                </c:pt>
                <c:pt idx="136">
                  <c:v>2011.3333333333333</c:v>
                </c:pt>
                <c:pt idx="137">
                  <c:v>2011.4166666666667</c:v>
                </c:pt>
                <c:pt idx="138">
                  <c:v>2011.5</c:v>
                </c:pt>
                <c:pt idx="139">
                  <c:v>2011.5833333333333</c:v>
                </c:pt>
                <c:pt idx="140">
                  <c:v>2011.6666666666667</c:v>
                </c:pt>
                <c:pt idx="141">
                  <c:v>2011.75</c:v>
                </c:pt>
                <c:pt idx="142">
                  <c:v>2011.8333333333333</c:v>
                </c:pt>
                <c:pt idx="143">
                  <c:v>2011.9166666666667</c:v>
                </c:pt>
                <c:pt idx="144">
                  <c:v>2012</c:v>
                </c:pt>
                <c:pt idx="145">
                  <c:v>2012.0833333333333</c:v>
                </c:pt>
                <c:pt idx="146">
                  <c:v>2012.1666666666667</c:v>
                </c:pt>
                <c:pt idx="147">
                  <c:v>2012.25</c:v>
                </c:pt>
                <c:pt idx="148">
                  <c:v>2012.3333333333333</c:v>
                </c:pt>
                <c:pt idx="149">
                  <c:v>2012.4166666666667</c:v>
                </c:pt>
                <c:pt idx="150">
                  <c:v>2012.5</c:v>
                </c:pt>
                <c:pt idx="151">
                  <c:v>2012.5833333333333</c:v>
                </c:pt>
                <c:pt idx="152">
                  <c:v>2012.6666666666667</c:v>
                </c:pt>
                <c:pt idx="153">
                  <c:v>2012.75</c:v>
                </c:pt>
                <c:pt idx="154">
                  <c:v>2012.8333333333333</c:v>
                </c:pt>
                <c:pt idx="155">
                  <c:v>2012.9166666666667</c:v>
                </c:pt>
                <c:pt idx="156">
                  <c:v>2013</c:v>
                </c:pt>
                <c:pt idx="157">
                  <c:v>2013.0833333333333</c:v>
                </c:pt>
                <c:pt idx="158">
                  <c:v>2013.1666666666667</c:v>
                </c:pt>
                <c:pt idx="159">
                  <c:v>2013.25</c:v>
                </c:pt>
                <c:pt idx="160">
                  <c:v>2013.3333333333333</c:v>
                </c:pt>
                <c:pt idx="161">
                  <c:v>2013.4166666666667</c:v>
                </c:pt>
                <c:pt idx="162">
                  <c:v>2013.5</c:v>
                </c:pt>
                <c:pt idx="163">
                  <c:v>2013.5833333333333</c:v>
                </c:pt>
                <c:pt idx="164">
                  <c:v>2013.6666666666667</c:v>
                </c:pt>
                <c:pt idx="165">
                  <c:v>2013.75</c:v>
                </c:pt>
                <c:pt idx="166">
                  <c:v>2013.8333333333333</c:v>
                </c:pt>
                <c:pt idx="167">
                  <c:v>2013.9166666666667</c:v>
                </c:pt>
                <c:pt idx="168">
                  <c:v>2014</c:v>
                </c:pt>
                <c:pt idx="169">
                  <c:v>2014.0833333333333</c:v>
                </c:pt>
                <c:pt idx="170">
                  <c:v>2014.1666666666667</c:v>
                </c:pt>
                <c:pt idx="171">
                  <c:v>2014.25</c:v>
                </c:pt>
                <c:pt idx="172">
                  <c:v>2014.3333333333333</c:v>
                </c:pt>
                <c:pt idx="173">
                  <c:v>2014.4166666666667</c:v>
                </c:pt>
                <c:pt idx="174">
                  <c:v>2014.5</c:v>
                </c:pt>
                <c:pt idx="175">
                  <c:v>2014.5833333333333</c:v>
                </c:pt>
                <c:pt idx="176">
                  <c:v>2014.6666666666667</c:v>
                </c:pt>
                <c:pt idx="177">
                  <c:v>2014.75</c:v>
                </c:pt>
                <c:pt idx="178">
                  <c:v>2014.8333333333333</c:v>
                </c:pt>
                <c:pt idx="179">
                  <c:v>2014.9166666666667</c:v>
                </c:pt>
                <c:pt idx="180">
                  <c:v>2015</c:v>
                </c:pt>
                <c:pt idx="181">
                  <c:v>2015.0833333333333</c:v>
                </c:pt>
                <c:pt idx="182">
                  <c:v>2015.1666666666667</c:v>
                </c:pt>
                <c:pt idx="183">
                  <c:v>2015.25</c:v>
                </c:pt>
                <c:pt idx="184">
                  <c:v>2015.3333333333333</c:v>
                </c:pt>
                <c:pt idx="185">
                  <c:v>2015.4166666666667</c:v>
                </c:pt>
                <c:pt idx="186">
                  <c:v>2015.5</c:v>
                </c:pt>
                <c:pt idx="187">
                  <c:v>2015.5833333333333</c:v>
                </c:pt>
                <c:pt idx="188">
                  <c:v>2015.6666666666667</c:v>
                </c:pt>
                <c:pt idx="189">
                  <c:v>2015.75</c:v>
                </c:pt>
                <c:pt idx="190">
                  <c:v>2015.8333333333333</c:v>
                </c:pt>
                <c:pt idx="191">
                  <c:v>2015.9166666666667</c:v>
                </c:pt>
                <c:pt idx="192">
                  <c:v>2016</c:v>
                </c:pt>
                <c:pt idx="193">
                  <c:v>2016.0833333333333</c:v>
                </c:pt>
                <c:pt idx="194">
                  <c:v>2016.1666666666667</c:v>
                </c:pt>
                <c:pt idx="195">
                  <c:v>2016.25</c:v>
                </c:pt>
                <c:pt idx="196">
                  <c:v>2016.3333333333333</c:v>
                </c:pt>
                <c:pt idx="197">
                  <c:v>2016.4166666666667</c:v>
                </c:pt>
                <c:pt idx="198">
                  <c:v>2016.5</c:v>
                </c:pt>
                <c:pt idx="199">
                  <c:v>2016.5833333333333</c:v>
                </c:pt>
                <c:pt idx="200">
                  <c:v>2016.6666666666667</c:v>
                </c:pt>
                <c:pt idx="201">
                  <c:v>2016.75</c:v>
                </c:pt>
                <c:pt idx="202">
                  <c:v>2016.8333333333333</c:v>
                </c:pt>
                <c:pt idx="203">
                  <c:v>2016.9166666666667</c:v>
                </c:pt>
                <c:pt idx="204">
                  <c:v>2017</c:v>
                </c:pt>
                <c:pt idx="205">
                  <c:v>2017.0833333333333</c:v>
                </c:pt>
                <c:pt idx="206">
                  <c:v>2017.1666666666667</c:v>
                </c:pt>
                <c:pt idx="207">
                  <c:v>2017.25</c:v>
                </c:pt>
                <c:pt idx="208">
                  <c:v>2017.3333333333333</c:v>
                </c:pt>
                <c:pt idx="209">
                  <c:v>2017.4166666666667</c:v>
                </c:pt>
                <c:pt idx="210">
                  <c:v>2017.5</c:v>
                </c:pt>
                <c:pt idx="211">
                  <c:v>2017.5833333333333</c:v>
                </c:pt>
                <c:pt idx="212">
                  <c:v>2017.6666666666667</c:v>
                </c:pt>
                <c:pt idx="213">
                  <c:v>2017.75</c:v>
                </c:pt>
                <c:pt idx="214">
                  <c:v>2017.8333333333333</c:v>
                </c:pt>
                <c:pt idx="215">
                  <c:v>2017.9166666666667</c:v>
                </c:pt>
                <c:pt idx="216">
                  <c:v>2018</c:v>
                </c:pt>
                <c:pt idx="217">
                  <c:v>2018.0833333333333</c:v>
                </c:pt>
                <c:pt idx="218">
                  <c:v>2018.1666666666667</c:v>
                </c:pt>
                <c:pt idx="219">
                  <c:v>2018.25</c:v>
                </c:pt>
                <c:pt idx="220">
                  <c:v>2018.3333333333333</c:v>
                </c:pt>
                <c:pt idx="221">
                  <c:v>2018.4166666666667</c:v>
                </c:pt>
                <c:pt idx="222">
                  <c:v>2018.5</c:v>
                </c:pt>
                <c:pt idx="223">
                  <c:v>2018.5833333333333</c:v>
                </c:pt>
                <c:pt idx="224">
                  <c:v>2018.6666666666667</c:v>
                </c:pt>
                <c:pt idx="225">
                  <c:v>2018.75</c:v>
                </c:pt>
                <c:pt idx="226">
                  <c:v>2018.8333333333333</c:v>
                </c:pt>
                <c:pt idx="227">
                  <c:v>2018.9166666666667</c:v>
                </c:pt>
                <c:pt idx="228">
                  <c:v>2019</c:v>
                </c:pt>
                <c:pt idx="229">
                  <c:v>2019.0833333333333</c:v>
                </c:pt>
                <c:pt idx="230">
                  <c:v>2019.1666666666667</c:v>
                </c:pt>
                <c:pt idx="231">
                  <c:v>2019.25</c:v>
                </c:pt>
                <c:pt idx="232">
                  <c:v>2019.3333333333333</c:v>
                </c:pt>
                <c:pt idx="233">
                  <c:v>2019.4166666666667</c:v>
                </c:pt>
                <c:pt idx="234">
                  <c:v>2019.5</c:v>
                </c:pt>
                <c:pt idx="235">
                  <c:v>2019.5833333333333</c:v>
                </c:pt>
                <c:pt idx="236">
                  <c:v>2019.6666666666667</c:v>
                </c:pt>
                <c:pt idx="237">
                  <c:v>2019.75</c:v>
                </c:pt>
                <c:pt idx="238">
                  <c:v>2019.8333333333333</c:v>
                </c:pt>
                <c:pt idx="239">
                  <c:v>2019.9166666666667</c:v>
                </c:pt>
                <c:pt idx="240">
                  <c:v>2020</c:v>
                </c:pt>
                <c:pt idx="241">
                  <c:v>2020.0833333333333</c:v>
                </c:pt>
                <c:pt idx="242">
                  <c:v>2020.1666666666667</c:v>
                </c:pt>
                <c:pt idx="243">
                  <c:v>2020.25</c:v>
                </c:pt>
                <c:pt idx="244">
                  <c:v>2020.3333333333333</c:v>
                </c:pt>
                <c:pt idx="245">
                  <c:v>2020.4166666666667</c:v>
                </c:pt>
                <c:pt idx="246">
                  <c:v>2020.5</c:v>
                </c:pt>
                <c:pt idx="247">
                  <c:v>2020.5833333333333</c:v>
                </c:pt>
                <c:pt idx="248">
                  <c:v>2020.6666666666667</c:v>
                </c:pt>
                <c:pt idx="249">
                  <c:v>2020.75</c:v>
                </c:pt>
                <c:pt idx="250">
                  <c:v>2020.8333333333333</c:v>
                </c:pt>
                <c:pt idx="251">
                  <c:v>2020.9166666666667</c:v>
                </c:pt>
                <c:pt idx="252">
                  <c:v>2021</c:v>
                </c:pt>
                <c:pt idx="253">
                  <c:v>2021.0833333333333</c:v>
                </c:pt>
                <c:pt idx="254">
                  <c:v>2021.1666666666667</c:v>
                </c:pt>
                <c:pt idx="255">
                  <c:v>2021.25</c:v>
                </c:pt>
                <c:pt idx="256">
                  <c:v>2021.3333333333333</c:v>
                </c:pt>
                <c:pt idx="257">
                  <c:v>2021.4166666666667</c:v>
                </c:pt>
                <c:pt idx="258">
                  <c:v>2021.5</c:v>
                </c:pt>
                <c:pt idx="259">
                  <c:v>2021.5833333333333</c:v>
                </c:pt>
                <c:pt idx="260">
                  <c:v>2021.6666666666667</c:v>
                </c:pt>
                <c:pt idx="261">
                  <c:v>2021.75</c:v>
                </c:pt>
                <c:pt idx="262">
                  <c:v>2021.8333333333333</c:v>
                </c:pt>
                <c:pt idx="263">
                  <c:v>2021.9166666666667</c:v>
                </c:pt>
                <c:pt idx="264">
                  <c:v>2022</c:v>
                </c:pt>
                <c:pt idx="265">
                  <c:v>2022.0833333333333</c:v>
                </c:pt>
                <c:pt idx="266">
                  <c:v>2022.1666666666667</c:v>
                </c:pt>
                <c:pt idx="267">
                  <c:v>2022.25</c:v>
                </c:pt>
                <c:pt idx="268">
                  <c:v>2022.3333333333333</c:v>
                </c:pt>
                <c:pt idx="269">
                  <c:v>2022.4166666666667</c:v>
                </c:pt>
                <c:pt idx="270">
                  <c:v>2022.5</c:v>
                </c:pt>
                <c:pt idx="271">
                  <c:v>2022.5833333333333</c:v>
                </c:pt>
                <c:pt idx="272">
                  <c:v>2022.6666666666667</c:v>
                </c:pt>
                <c:pt idx="273">
                  <c:v>2022.75</c:v>
                </c:pt>
                <c:pt idx="274">
                  <c:v>2022.8333333333333</c:v>
                </c:pt>
                <c:pt idx="275">
                  <c:v>2022.9166666666667</c:v>
                </c:pt>
              </c:numCache>
            </c:numRef>
          </c:xVal>
          <c:yVal>
            <c:numRef>
              <c:f>Vert_Atl!$W$305:$W$999</c:f>
              <c:numCache>
                <c:formatCode>General</c:formatCode>
                <c:ptCount val="695"/>
                <c:pt idx="11" formatCode="0.0">
                  <c:v>27.75</c:v>
                </c:pt>
                <c:pt idx="12" formatCode="0.0">
                  <c:v>27.26</c:v>
                </c:pt>
                <c:pt idx="13" formatCode="0.0">
                  <c:v>27.08</c:v>
                </c:pt>
                <c:pt idx="14" formatCode="0.0">
                  <c:v>27.87</c:v>
                </c:pt>
                <c:pt idx="15" formatCode="0.0">
                  <c:v>27.91</c:v>
                </c:pt>
                <c:pt idx="16" formatCode="0.0">
                  <c:v>28.72</c:v>
                </c:pt>
                <c:pt idx="17" formatCode="0.0">
                  <c:v>28.95</c:v>
                </c:pt>
                <c:pt idx="18" formatCode="0.0">
                  <c:v>28.58</c:v>
                </c:pt>
                <c:pt idx="19" formatCode="0.0">
                  <c:v>28.72</c:v>
                </c:pt>
                <c:pt idx="20" formatCode="0.0">
                  <c:v>29.2</c:v>
                </c:pt>
                <c:pt idx="21" formatCode="0.0">
                  <c:v>29.74</c:v>
                </c:pt>
                <c:pt idx="22" formatCode="0.0">
                  <c:v>28.42</c:v>
                </c:pt>
                <c:pt idx="23" formatCode="0.0">
                  <c:v>27.61</c:v>
                </c:pt>
                <c:pt idx="24" formatCode="0.0">
                  <c:v>27.86</c:v>
                </c:pt>
                <c:pt idx="25" formatCode="0.0">
                  <c:v>27.86</c:v>
                </c:pt>
                <c:pt idx="26" formatCode="0.0">
                  <c:v>28.08</c:v>
                </c:pt>
                <c:pt idx="27" formatCode="0.0">
                  <c:v>28.25</c:v>
                </c:pt>
                <c:pt idx="28" formatCode="0.0">
                  <c:v>28.32</c:v>
                </c:pt>
                <c:pt idx="29" formatCode="0.0">
                  <c:v>29.63</c:v>
                </c:pt>
                <c:pt idx="30" formatCode="0.0">
                  <c:v>28.81</c:v>
                </c:pt>
                <c:pt idx="31" formatCode="0.0">
                  <c:v>28.28</c:v>
                </c:pt>
                <c:pt idx="32" formatCode="0.0">
                  <c:v>29.67</c:v>
                </c:pt>
                <c:pt idx="33" formatCode="0.0">
                  <c:v>29.44</c:v>
                </c:pt>
                <c:pt idx="34" formatCode="0.0">
                  <c:v>28.94</c:v>
                </c:pt>
                <c:pt idx="35" formatCode="0.0">
                  <c:v>28.55</c:v>
                </c:pt>
                <c:pt idx="36" formatCode="0.0">
                  <c:v>28.35</c:v>
                </c:pt>
                <c:pt idx="37" formatCode="0.0">
                  <c:v>28.23</c:v>
                </c:pt>
                <c:pt idx="38" formatCode="0.0">
                  <c:v>29.03</c:v>
                </c:pt>
                <c:pt idx="39" formatCode="0.0">
                  <c:v>29.35</c:v>
                </c:pt>
                <c:pt idx="40" formatCode="0.0">
                  <c:v>29.45</c:v>
                </c:pt>
                <c:pt idx="41" formatCode="0.0">
                  <c:v>29.72</c:v>
                </c:pt>
                <c:pt idx="42" formatCode="0.0">
                  <c:v>29.33</c:v>
                </c:pt>
                <c:pt idx="44" formatCode="0.0">
                  <c:v>29.93</c:v>
                </c:pt>
                <c:pt idx="45" formatCode="0.0">
                  <c:v>30.25</c:v>
                </c:pt>
                <c:pt idx="46" formatCode="0.0">
                  <c:v>29.65</c:v>
                </c:pt>
                <c:pt idx="47" formatCode="0.0">
                  <c:v>28.09</c:v>
                </c:pt>
                <c:pt idx="48" formatCode="0.0">
                  <c:v>27.77</c:v>
                </c:pt>
                <c:pt idx="49" formatCode="0.0">
                  <c:v>27.99</c:v>
                </c:pt>
                <c:pt idx="50" formatCode="0.0">
                  <c:v>27.78</c:v>
                </c:pt>
                <c:pt idx="51" formatCode="0.0">
                  <c:v>28.4</c:v>
                </c:pt>
                <c:pt idx="52" formatCode="0.0">
                  <c:v>28.44</c:v>
                </c:pt>
                <c:pt idx="53" formatCode="0.0">
                  <c:v>28.97</c:v>
                </c:pt>
                <c:pt idx="54" formatCode="0.0">
                  <c:v>28.62</c:v>
                </c:pt>
                <c:pt idx="55" formatCode="0.0">
                  <c:v>28.82</c:v>
                </c:pt>
                <c:pt idx="56" formatCode="0.0">
                  <c:v>29.63</c:v>
                </c:pt>
                <c:pt idx="57" formatCode="0.0">
                  <c:v>29.71</c:v>
                </c:pt>
                <c:pt idx="58" formatCode="0.0">
                  <c:v>28.8</c:v>
                </c:pt>
                <c:pt idx="59" formatCode="0.0">
                  <c:v>27.9</c:v>
                </c:pt>
                <c:pt idx="60" formatCode="0.0">
                  <c:v>27.22</c:v>
                </c:pt>
                <c:pt idx="61" formatCode="0.0">
                  <c:v>27.52</c:v>
                </c:pt>
                <c:pt idx="62" formatCode="0.0">
                  <c:v>28.97</c:v>
                </c:pt>
                <c:pt idx="63" formatCode="0.0">
                  <c:v>28.82</c:v>
                </c:pt>
                <c:pt idx="64" formatCode="0.0">
                  <c:v>29.77</c:v>
                </c:pt>
                <c:pt idx="65" formatCode="0.0">
                  <c:v>30.32</c:v>
                </c:pt>
                <c:pt idx="66" formatCode="0.0">
                  <c:v>30.19</c:v>
                </c:pt>
                <c:pt idx="67" formatCode="0.0">
                  <c:v>29.86</c:v>
                </c:pt>
                <c:pt idx="68" formatCode="0.0">
                  <c:v>29.84</c:v>
                </c:pt>
                <c:pt idx="69" formatCode="0.0">
                  <c:v>30.53</c:v>
                </c:pt>
                <c:pt idx="70" formatCode="0.0">
                  <c:v>28.54</c:v>
                </c:pt>
                <c:pt idx="71" formatCode="0.0">
                  <c:v>28.44</c:v>
                </c:pt>
                <c:pt idx="72" formatCode="0.0">
                  <c:v>28.19</c:v>
                </c:pt>
                <c:pt idx="73" formatCode="0.0">
                  <c:v>28.16</c:v>
                </c:pt>
                <c:pt idx="74" formatCode="0.0">
                  <c:v>27.76</c:v>
                </c:pt>
                <c:pt idx="75" formatCode="0.0">
                  <c:v>28.31</c:v>
                </c:pt>
                <c:pt idx="76" formatCode="0.0">
                  <c:v>29.38</c:v>
                </c:pt>
                <c:pt idx="77" formatCode="0.0">
                  <c:v>29.13</c:v>
                </c:pt>
                <c:pt idx="78" formatCode="0.0">
                  <c:v>29.08</c:v>
                </c:pt>
                <c:pt idx="79" formatCode="0.0">
                  <c:v>29.26</c:v>
                </c:pt>
                <c:pt idx="80" formatCode="0.0">
                  <c:v>29.48</c:v>
                </c:pt>
                <c:pt idx="81" formatCode="0.0">
                  <c:v>30.02</c:v>
                </c:pt>
                <c:pt idx="82" formatCode="0.0">
                  <c:v>29.06</c:v>
                </c:pt>
                <c:pt idx="83" formatCode="0.0">
                  <c:v>28.38</c:v>
                </c:pt>
                <c:pt idx="84" formatCode="0.0">
                  <c:v>28</c:v>
                </c:pt>
                <c:pt idx="85" formatCode="0.0">
                  <c:v>28.44</c:v>
                </c:pt>
                <c:pt idx="86" formatCode="0.0">
                  <c:v>28.49</c:v>
                </c:pt>
                <c:pt idx="87" formatCode="0.0">
                  <c:v>28.95</c:v>
                </c:pt>
                <c:pt idx="88" formatCode="0.0">
                  <c:v>29.41</c:v>
                </c:pt>
                <c:pt idx="89" formatCode="0.0">
                  <c:v>29.64</c:v>
                </c:pt>
                <c:pt idx="90" formatCode="0.0">
                  <c:v>29.57</c:v>
                </c:pt>
                <c:pt idx="91" formatCode="0.0">
                  <c:v>29.93</c:v>
                </c:pt>
                <c:pt idx="92" formatCode="0.0">
                  <c:v>29.78</c:v>
                </c:pt>
                <c:pt idx="93" formatCode="0.0">
                  <c:v>30.3</c:v>
                </c:pt>
                <c:pt idx="94" formatCode="0.0">
                  <c:v>28.53</c:v>
                </c:pt>
                <c:pt idx="95" formatCode="0.0">
                  <c:v>27.82</c:v>
                </c:pt>
                <c:pt idx="96" formatCode="0.0">
                  <c:v>27.76</c:v>
                </c:pt>
                <c:pt idx="97" formatCode="0.0">
                  <c:v>27.98</c:v>
                </c:pt>
                <c:pt idx="98" formatCode="0.0">
                  <c:v>27.94</c:v>
                </c:pt>
                <c:pt idx="99" formatCode="0.0">
                  <c:v>28.34</c:v>
                </c:pt>
                <c:pt idx="100" formatCode="0.0">
                  <c:v>28.76</c:v>
                </c:pt>
                <c:pt idx="101" formatCode="0.0">
                  <c:v>28.97</c:v>
                </c:pt>
                <c:pt idx="102" formatCode="0.0">
                  <c:v>28.71</c:v>
                </c:pt>
                <c:pt idx="103" formatCode="0.0">
                  <c:v>28.97</c:v>
                </c:pt>
                <c:pt idx="104" formatCode="0.0">
                  <c:v>29.71</c:v>
                </c:pt>
                <c:pt idx="105" formatCode="0.0">
                  <c:v>29.78</c:v>
                </c:pt>
                <c:pt idx="106" formatCode="0.0">
                  <c:v>28.62</c:v>
                </c:pt>
                <c:pt idx="107" formatCode="0.0">
                  <c:v>27.52</c:v>
                </c:pt>
                <c:pt idx="108" formatCode="0.0">
                  <c:v>27.66</c:v>
                </c:pt>
                <c:pt idx="109" formatCode="0.0">
                  <c:v>27</c:v>
                </c:pt>
                <c:pt idx="110" formatCode="0.0">
                  <c:v>27.13</c:v>
                </c:pt>
                <c:pt idx="111" formatCode="0.0">
                  <c:v>28.35</c:v>
                </c:pt>
                <c:pt idx="112" formatCode="0.0">
                  <c:v>28.85</c:v>
                </c:pt>
                <c:pt idx="113" formatCode="0.0">
                  <c:v>29.61</c:v>
                </c:pt>
                <c:pt idx="114" formatCode="0.0">
                  <c:v>29.08</c:v>
                </c:pt>
                <c:pt idx="115" formatCode="0.0">
                  <c:v>29.13</c:v>
                </c:pt>
                <c:pt idx="116" formatCode="0.0">
                  <c:v>29.6</c:v>
                </c:pt>
                <c:pt idx="117" formatCode="0.0">
                  <c:v>29.6</c:v>
                </c:pt>
                <c:pt idx="118" formatCode="0.0">
                  <c:v>29.13</c:v>
                </c:pt>
                <c:pt idx="119" formatCode="0.0">
                  <c:v>28.21</c:v>
                </c:pt>
                <c:pt idx="120" formatCode="0.0">
                  <c:v>27.99</c:v>
                </c:pt>
                <c:pt idx="121" formatCode="0.0">
                  <c:v>28.12</c:v>
                </c:pt>
                <c:pt idx="122" formatCode="0.0">
                  <c:v>27.98</c:v>
                </c:pt>
                <c:pt idx="123" formatCode="0.0">
                  <c:v>28.65</c:v>
                </c:pt>
                <c:pt idx="124" formatCode="0.0">
                  <c:v>29.59</c:v>
                </c:pt>
                <c:pt idx="125" formatCode="0.0">
                  <c:v>29.57</c:v>
                </c:pt>
                <c:pt idx="126" formatCode="0.0">
                  <c:v>29.62</c:v>
                </c:pt>
                <c:pt idx="127" formatCode="0.0">
                  <c:v>30.04</c:v>
                </c:pt>
                <c:pt idx="128" formatCode="0.0">
                  <c:v>30.7</c:v>
                </c:pt>
                <c:pt idx="129" formatCode="0.0">
                  <c:v>29.72</c:v>
                </c:pt>
                <c:pt idx="130" formatCode="0.0">
                  <c:v>28.58</c:v>
                </c:pt>
                <c:pt idx="131" formatCode="0.0">
                  <c:v>27.27</c:v>
                </c:pt>
                <c:pt idx="132" formatCode="0.0">
                  <c:v>27.07</c:v>
                </c:pt>
                <c:pt idx="133" formatCode="0.0">
                  <c:v>27.89</c:v>
                </c:pt>
                <c:pt idx="134" formatCode="0.0">
                  <c:v>27.88</c:v>
                </c:pt>
                <c:pt idx="135" formatCode="0.0">
                  <c:v>28.55</c:v>
                </c:pt>
                <c:pt idx="136" formatCode="0.0">
                  <c:v>29.27</c:v>
                </c:pt>
                <c:pt idx="137" formatCode="0.0">
                  <c:v>29.73</c:v>
                </c:pt>
                <c:pt idx="138" formatCode="0.0">
                  <c:v>29.83</c:v>
                </c:pt>
                <c:pt idx="139" formatCode="0.0">
                  <c:v>29.99</c:v>
                </c:pt>
                <c:pt idx="140" formatCode="0.0">
                  <c:v>29.91</c:v>
                </c:pt>
                <c:pt idx="141" formatCode="0.0">
                  <c:v>29.94</c:v>
                </c:pt>
                <c:pt idx="142" formatCode="0.0">
                  <c:v>28.48</c:v>
                </c:pt>
                <c:pt idx="143" formatCode="0.0">
                  <c:v>27.7</c:v>
                </c:pt>
                <c:pt idx="144" formatCode="0.0">
                  <c:v>27.51</c:v>
                </c:pt>
                <c:pt idx="145" formatCode="0.0">
                  <c:v>27.78</c:v>
                </c:pt>
                <c:pt idx="146" formatCode="0.0">
                  <c:v>27.4</c:v>
                </c:pt>
                <c:pt idx="147" formatCode="0.0">
                  <c:v>28.45</c:v>
                </c:pt>
                <c:pt idx="148" formatCode="0.0">
                  <c:v>29.54</c:v>
                </c:pt>
                <c:pt idx="149" formatCode="0.0">
                  <c:v>30.01</c:v>
                </c:pt>
                <c:pt idx="150" formatCode="0.0">
                  <c:v>28.84</c:v>
                </c:pt>
                <c:pt idx="151" formatCode="0.0">
                  <c:v>29.54</c:v>
                </c:pt>
                <c:pt idx="152" formatCode="0.0">
                  <c:v>29.39</c:v>
                </c:pt>
                <c:pt idx="153" formatCode="0.0">
                  <c:v>29.38</c:v>
                </c:pt>
                <c:pt idx="154" formatCode="0.0">
                  <c:v>28.4</c:v>
                </c:pt>
                <c:pt idx="155" formatCode="0.0">
                  <c:v>27.9</c:v>
                </c:pt>
                <c:pt idx="156" formatCode="0.0">
                  <c:v>28</c:v>
                </c:pt>
                <c:pt idx="157" formatCode="0.0">
                  <c:v>28.04</c:v>
                </c:pt>
                <c:pt idx="158" formatCode="0.0">
                  <c:v>27.78</c:v>
                </c:pt>
                <c:pt idx="159" formatCode="0.0">
                  <c:v>28.63</c:v>
                </c:pt>
                <c:pt idx="160" formatCode="0.0">
                  <c:v>28.97</c:v>
                </c:pt>
                <c:pt idx="161" formatCode="0.0">
                  <c:v>29.11</c:v>
                </c:pt>
                <c:pt idx="162" formatCode="0.0">
                  <c:v>28.74</c:v>
                </c:pt>
                <c:pt idx="163" formatCode="0.0">
                  <c:v>29.15</c:v>
                </c:pt>
                <c:pt idx="164" formatCode="0.0">
                  <c:v>30.03</c:v>
                </c:pt>
                <c:pt idx="165" formatCode="0.0">
                  <c:v>29.83</c:v>
                </c:pt>
                <c:pt idx="166" formatCode="0.0">
                  <c:v>29.82</c:v>
                </c:pt>
                <c:pt idx="167" formatCode="0.0">
                  <c:v>28.72</c:v>
                </c:pt>
                <c:pt idx="168" formatCode="0.0">
                  <c:v>28.29</c:v>
                </c:pt>
                <c:pt idx="169" formatCode="0.0">
                  <c:v>28.08</c:v>
                </c:pt>
                <c:pt idx="170" formatCode="0.0">
                  <c:v>28.38</c:v>
                </c:pt>
                <c:pt idx="171" formatCode="0.0">
                  <c:v>28.88</c:v>
                </c:pt>
                <c:pt idx="172" formatCode="0.0">
                  <c:v>29.14</c:v>
                </c:pt>
                <c:pt idx="173" formatCode="0.0">
                  <c:v>29.25</c:v>
                </c:pt>
                <c:pt idx="174" formatCode="0.0">
                  <c:v>28.6</c:v>
                </c:pt>
                <c:pt idx="175" formatCode="0.0">
                  <c:v>28.92</c:v>
                </c:pt>
                <c:pt idx="176" formatCode="0.0">
                  <c:v>29.61</c:v>
                </c:pt>
                <c:pt idx="177" formatCode="0.0">
                  <c:v>29.63</c:v>
                </c:pt>
                <c:pt idx="178" formatCode="0.0">
                  <c:v>28.87</c:v>
                </c:pt>
                <c:pt idx="179" formatCode="0.0">
                  <c:v>28.23</c:v>
                </c:pt>
                <c:pt idx="180" formatCode="0.0">
                  <c:v>27.85</c:v>
                </c:pt>
                <c:pt idx="181" formatCode="0.0">
                  <c:v>27.66</c:v>
                </c:pt>
                <c:pt idx="182" formatCode="0.0">
                  <c:v>27.99</c:v>
                </c:pt>
                <c:pt idx="183" formatCode="0.0">
                  <c:v>28.38</c:v>
                </c:pt>
                <c:pt idx="184" formatCode="0.0">
                  <c:v>29.1</c:v>
                </c:pt>
                <c:pt idx="185" formatCode="0.0">
                  <c:v>29.41</c:v>
                </c:pt>
                <c:pt idx="186" formatCode="0.0">
                  <c:v>29.18</c:v>
                </c:pt>
                <c:pt idx="187" formatCode="0.0">
                  <c:v>28.93</c:v>
                </c:pt>
                <c:pt idx="188" formatCode="0.0">
                  <c:v>29.55</c:v>
                </c:pt>
                <c:pt idx="189" formatCode="0.0">
                  <c:v>30.5</c:v>
                </c:pt>
                <c:pt idx="194" formatCode="0.0">
                  <c:v>28.85</c:v>
                </c:pt>
                <c:pt idx="195" formatCode="0.0">
                  <c:v>29.22</c:v>
                </c:pt>
                <c:pt idx="196" formatCode="0.0">
                  <c:v>30.01</c:v>
                </c:pt>
                <c:pt idx="197" formatCode="0.0">
                  <c:v>29.92</c:v>
                </c:pt>
                <c:pt idx="198" formatCode="0.0">
                  <c:v>28.99</c:v>
                </c:pt>
                <c:pt idx="199" formatCode="0.0">
                  <c:v>29.33</c:v>
                </c:pt>
                <c:pt idx="200" formatCode="0.0">
                  <c:v>29.72</c:v>
                </c:pt>
                <c:pt idx="201" formatCode="0.0">
                  <c:v>29.93</c:v>
                </c:pt>
                <c:pt idx="202" formatCode="0.0">
                  <c:v>29.39</c:v>
                </c:pt>
                <c:pt idx="203" formatCode="0.0">
                  <c:v>28.67</c:v>
                </c:pt>
                <c:pt idx="204" formatCode="0.0">
                  <c:v>28.06</c:v>
                </c:pt>
                <c:pt idx="205" formatCode="0.0">
                  <c:v>28.1</c:v>
                </c:pt>
                <c:pt idx="206" formatCode="0.0">
                  <c:v>28.05</c:v>
                </c:pt>
                <c:pt idx="207" formatCode="0.0">
                  <c:v>29.07</c:v>
                </c:pt>
                <c:pt idx="208" formatCode="0.0">
                  <c:v>30.24</c:v>
                </c:pt>
                <c:pt idx="209" formatCode="0.0">
                  <c:v>30.66</c:v>
                </c:pt>
                <c:pt idx="210" formatCode="0.0">
                  <c:v>29.36</c:v>
                </c:pt>
                <c:pt idx="211" formatCode="0.0">
                  <c:v>29.92</c:v>
                </c:pt>
                <c:pt idx="212" formatCode="0.0">
                  <c:v>30.4</c:v>
                </c:pt>
                <c:pt idx="213" formatCode="0.0">
                  <c:v>30.27</c:v>
                </c:pt>
                <c:pt idx="214" formatCode="0.0">
                  <c:v>29.51</c:v>
                </c:pt>
                <c:pt idx="215" formatCode="0.0">
                  <c:v>28.2</c:v>
                </c:pt>
                <c:pt idx="216" formatCode="0.0">
                  <c:v>27.158000000000001</c:v>
                </c:pt>
                <c:pt idx="217" formatCode="0.0">
                  <c:v>27.303000000000001</c:v>
                </c:pt>
                <c:pt idx="218" formatCode="0.0">
                  <c:v>27.927</c:v>
                </c:pt>
                <c:pt idx="219" formatCode="0.0">
                  <c:v>28.361999999999998</c:v>
                </c:pt>
                <c:pt idx="220" formatCode="0.0">
                  <c:v>29.274999999999999</c:v>
                </c:pt>
                <c:pt idx="221" formatCode="0.0">
                  <c:v>29.408000000000001</c:v>
                </c:pt>
                <c:pt idx="222" formatCode="0.0">
                  <c:v>28.334</c:v>
                </c:pt>
                <c:pt idx="223" formatCode="0.0">
                  <c:v>28.905999999999999</c:v>
                </c:pt>
                <c:pt idx="224" formatCode="0.0">
                  <c:v>29.585999999999999</c:v>
                </c:pt>
                <c:pt idx="225" formatCode="0.0">
                  <c:v>29.765999999999998</c:v>
                </c:pt>
                <c:pt idx="226" formatCode="0.0">
                  <c:v>29.207999999999998</c:v>
                </c:pt>
                <c:pt idx="227" formatCode="0.0">
                  <c:v>28.83</c:v>
                </c:pt>
                <c:pt idx="228" formatCode="0.0">
                  <c:v>28.312000000000001</c:v>
                </c:pt>
                <c:pt idx="229" formatCode="0.0">
                  <c:v>28.49</c:v>
                </c:pt>
                <c:pt idx="230" formatCode="0.0">
                  <c:v>28.126000000000001</c:v>
                </c:pt>
                <c:pt idx="231" formatCode="0.0">
                  <c:v>28.722000000000001</c:v>
                </c:pt>
                <c:pt idx="232" formatCode="0.0">
                  <c:v>29.259</c:v>
                </c:pt>
                <c:pt idx="233" formatCode="0.0">
                  <c:v>29.823</c:v>
                </c:pt>
                <c:pt idx="234" formatCode="0.0">
                  <c:v>29.24</c:v>
                </c:pt>
                <c:pt idx="235" formatCode="0.0">
                  <c:v>29.327000000000002</c:v>
                </c:pt>
                <c:pt idx="236" formatCode="0.0">
                  <c:v>29.78</c:v>
                </c:pt>
                <c:pt idx="237" formatCode="0.0">
                  <c:v>30.318000000000001</c:v>
                </c:pt>
                <c:pt idx="238" formatCode="0.0">
                  <c:v>29.515000000000001</c:v>
                </c:pt>
                <c:pt idx="239" formatCode="0.0">
                  <c:v>28.704999999999998</c:v>
                </c:pt>
                <c:pt idx="240" formatCode="0.0">
                  <c:v>28.454999999999998</c:v>
                </c:pt>
                <c:pt idx="241" formatCode="0.0">
                  <c:v>28.495000000000001</c:v>
                </c:pt>
                <c:pt idx="242" formatCode="0.0">
                  <c:v>28.948</c:v>
                </c:pt>
                <c:pt idx="243" formatCode="0.0">
                  <c:v>29.129000000000001</c:v>
                </c:pt>
                <c:pt idx="244" formatCode="0.0">
                  <c:v>29.46</c:v>
                </c:pt>
                <c:pt idx="245" formatCode="0.0">
                  <c:v>30.184000000000001</c:v>
                </c:pt>
                <c:pt idx="246" formatCode="0.0">
                  <c:v>29.765999999999998</c:v>
                </c:pt>
                <c:pt idx="247" formatCode="0.0">
                  <c:v>29.928000000000001</c:v>
                </c:pt>
                <c:pt idx="248" formatCode="0.0">
                  <c:v>30.675999999999998</c:v>
                </c:pt>
                <c:pt idx="249" formatCode="0.0">
                  <c:v>30.082000000000001</c:v>
                </c:pt>
                <c:pt idx="250" formatCode="0.0">
                  <c:v>30.047999999999998</c:v>
                </c:pt>
                <c:pt idx="251" formatCode="0.0">
                  <c:v>28.227</c:v>
                </c:pt>
                <c:pt idx="252" formatCode="0.0">
                  <c:v>28.215</c:v>
                </c:pt>
                <c:pt idx="253" formatCode="0.0">
                  <c:v>28.288</c:v>
                </c:pt>
                <c:pt idx="254" formatCode="0.0">
                  <c:v>28.311</c:v>
                </c:pt>
                <c:pt idx="255" formatCode="0.0">
                  <c:v>28.823</c:v>
                </c:pt>
                <c:pt idx="256" formatCode="0.0">
                  <c:v>28.916</c:v>
                </c:pt>
                <c:pt idx="257" formatCode="0.0">
                  <c:v>29.603999999999999</c:v>
                </c:pt>
                <c:pt idx="258" formatCode="0.0">
                  <c:v>29.419</c:v>
                </c:pt>
                <c:pt idx="259" formatCode="0.0">
                  <c:v>29.658999999999999</c:v>
                </c:pt>
                <c:pt idx="260" formatCode="0.0">
                  <c:v>30.077000000000002</c:v>
                </c:pt>
                <c:pt idx="261" formatCode="0.0">
                  <c:v>30.337</c:v>
                </c:pt>
                <c:pt idx="262" formatCode="0.0">
                  <c:v>29.405000000000001</c:v>
                </c:pt>
                <c:pt idx="263" formatCode="0.0">
                  <c:v>28.309000000000001</c:v>
                </c:pt>
                <c:pt idx="264" formatCode="0.0">
                  <c:v>28.541</c:v>
                </c:pt>
                <c:pt idx="265" formatCode="0.0">
                  <c:v>28.303000000000001</c:v>
                </c:pt>
                <c:pt idx="266" formatCode="0.0">
                  <c:v>28.533999999999999</c:v>
                </c:pt>
                <c:pt idx="267" formatCode="0.0">
                  <c:v>28.887</c:v>
                </c:pt>
                <c:pt idx="268" formatCode="0.0">
                  <c:v>29.596</c:v>
                </c:pt>
                <c:pt idx="269" formatCode="0.0">
                  <c:v>29.866</c:v>
                </c:pt>
              </c:numCache>
            </c:numRef>
          </c:yVal>
          <c:smooth val="0"/>
          <c:extLst>
            <c:ext xmlns:c16="http://schemas.microsoft.com/office/drawing/2014/chart" uri="{C3380CC4-5D6E-409C-BE32-E72D297353CC}">
              <c16:uniqueId val="{00000000-D621-45A7-96B7-AE47CAD059A1}"/>
            </c:ext>
          </c:extLst>
        </c:ser>
        <c:dLbls>
          <c:showLegendKey val="0"/>
          <c:showVal val="0"/>
          <c:showCatName val="0"/>
          <c:showSerName val="0"/>
          <c:showPercent val="0"/>
          <c:showBubbleSize val="0"/>
        </c:dLbls>
        <c:axId val="597091696"/>
        <c:axId val="597092088"/>
      </c:scatterChart>
      <c:valAx>
        <c:axId val="597091696"/>
        <c:scaling>
          <c:orientation val="minMax"/>
          <c:max val="2024"/>
          <c:min val="1988"/>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092088"/>
        <c:crosses val="autoZero"/>
        <c:crossBetween val="midCat"/>
        <c:majorUnit val="2"/>
        <c:minorUnit val="0.16670000000000004"/>
      </c:valAx>
      <c:valAx>
        <c:axId val="59709208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0916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Isla Roldan, 1m</a:t>
            </a:r>
          </a:p>
        </c:rich>
      </c:tx>
      <c:layout>
        <c:manualLayout>
          <c:xMode val="edge"/>
          <c:yMode val="edge"/>
          <c:x val="0.51115343066910512"/>
          <c:y val="5.8823529411764705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1"/>
          <c:order val="0"/>
          <c:tx>
            <c:v>Tower</c:v>
          </c:tx>
          <c:spPr>
            <a:ln w="28575" cap="rnd">
              <a:solidFill>
                <a:srgbClr val="2D11FB"/>
              </a:solidFill>
              <a:round/>
            </a:ln>
            <a:effectLst/>
          </c:spPr>
          <c:marker>
            <c:symbol val="none"/>
          </c:marker>
          <c:trendline>
            <c:spPr>
              <a:ln w="19050" cap="rnd">
                <a:solidFill>
                  <a:srgbClr val="FF0000"/>
                </a:solidFill>
                <a:prstDash val="sysDot"/>
              </a:ln>
              <a:effectLst/>
            </c:spPr>
            <c:trendlineType val="linear"/>
            <c:dispRSqr val="0"/>
            <c:dispEq val="1"/>
            <c:trendlineLbl>
              <c:layout>
                <c:manualLayout>
                  <c:x val="-0.79566888335849206"/>
                  <c:y val="-0.30686120117338272"/>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Vert_Atl!$C$293:$C$999</c:f>
              <c:numCache>
                <c:formatCode>0.0</c:formatCode>
                <c:ptCount val="707"/>
                <c:pt idx="0">
                  <c:v>1999</c:v>
                </c:pt>
                <c:pt idx="1">
                  <c:v>1999.0833333333333</c:v>
                </c:pt>
                <c:pt idx="2">
                  <c:v>1999.1666666666667</c:v>
                </c:pt>
                <c:pt idx="3">
                  <c:v>1999.25</c:v>
                </c:pt>
                <c:pt idx="4">
                  <c:v>1999.3333333333333</c:v>
                </c:pt>
                <c:pt idx="5">
                  <c:v>1999.4166666666667</c:v>
                </c:pt>
                <c:pt idx="6">
                  <c:v>1999.5</c:v>
                </c:pt>
                <c:pt idx="7">
                  <c:v>1999.5833333333333</c:v>
                </c:pt>
                <c:pt idx="8">
                  <c:v>1999.6666666666667</c:v>
                </c:pt>
                <c:pt idx="9">
                  <c:v>1999.75</c:v>
                </c:pt>
                <c:pt idx="10">
                  <c:v>1999.8333333333333</c:v>
                </c:pt>
                <c:pt idx="11">
                  <c:v>1999.9166666666667</c:v>
                </c:pt>
                <c:pt idx="12">
                  <c:v>2000</c:v>
                </c:pt>
                <c:pt idx="13">
                  <c:v>2000.0833333333333</c:v>
                </c:pt>
                <c:pt idx="14">
                  <c:v>2000.1666666666667</c:v>
                </c:pt>
                <c:pt idx="15">
                  <c:v>2000.25</c:v>
                </c:pt>
                <c:pt idx="16">
                  <c:v>2000.3333333333333</c:v>
                </c:pt>
                <c:pt idx="17">
                  <c:v>2000.4166666666667</c:v>
                </c:pt>
                <c:pt idx="18">
                  <c:v>2000.5</c:v>
                </c:pt>
                <c:pt idx="19">
                  <c:v>2000.5833333333333</c:v>
                </c:pt>
                <c:pt idx="20">
                  <c:v>2000.6666666666667</c:v>
                </c:pt>
                <c:pt idx="21">
                  <c:v>2000.75</c:v>
                </c:pt>
                <c:pt idx="22">
                  <c:v>2000.8333333333333</c:v>
                </c:pt>
                <c:pt idx="23">
                  <c:v>2000.9166666666667</c:v>
                </c:pt>
                <c:pt idx="24">
                  <c:v>2001</c:v>
                </c:pt>
                <c:pt idx="25">
                  <c:v>2001.0833333333333</c:v>
                </c:pt>
                <c:pt idx="26">
                  <c:v>2001.1666666666667</c:v>
                </c:pt>
                <c:pt idx="27">
                  <c:v>2001.25</c:v>
                </c:pt>
                <c:pt idx="28">
                  <c:v>2001.3333333333333</c:v>
                </c:pt>
                <c:pt idx="29">
                  <c:v>2001.4166666666667</c:v>
                </c:pt>
                <c:pt idx="30">
                  <c:v>2001.5</c:v>
                </c:pt>
                <c:pt idx="31">
                  <c:v>2001.5833333333333</c:v>
                </c:pt>
                <c:pt idx="32">
                  <c:v>2001.6666666666667</c:v>
                </c:pt>
                <c:pt idx="33">
                  <c:v>2001.75</c:v>
                </c:pt>
                <c:pt idx="34">
                  <c:v>2001.8333333333333</c:v>
                </c:pt>
                <c:pt idx="35">
                  <c:v>2001.9166666666667</c:v>
                </c:pt>
                <c:pt idx="36">
                  <c:v>2002</c:v>
                </c:pt>
                <c:pt idx="37">
                  <c:v>2002.0833333333333</c:v>
                </c:pt>
                <c:pt idx="38">
                  <c:v>2002.1666666666667</c:v>
                </c:pt>
                <c:pt idx="39">
                  <c:v>2002.25</c:v>
                </c:pt>
                <c:pt idx="40">
                  <c:v>2002.3333333333333</c:v>
                </c:pt>
                <c:pt idx="41">
                  <c:v>2002.4166666666667</c:v>
                </c:pt>
                <c:pt idx="42">
                  <c:v>2002.5</c:v>
                </c:pt>
                <c:pt idx="43">
                  <c:v>2002.5833333333333</c:v>
                </c:pt>
                <c:pt idx="44">
                  <c:v>2002.6666666666667</c:v>
                </c:pt>
                <c:pt idx="45">
                  <c:v>2002.75</c:v>
                </c:pt>
                <c:pt idx="46">
                  <c:v>2002.8333333333333</c:v>
                </c:pt>
                <c:pt idx="47">
                  <c:v>2002.9166666666667</c:v>
                </c:pt>
                <c:pt idx="48">
                  <c:v>2003</c:v>
                </c:pt>
                <c:pt idx="49">
                  <c:v>2003.0833333333333</c:v>
                </c:pt>
                <c:pt idx="50">
                  <c:v>2003.1666666666667</c:v>
                </c:pt>
                <c:pt idx="51">
                  <c:v>2003.25</c:v>
                </c:pt>
                <c:pt idx="52">
                  <c:v>2003.3333333333333</c:v>
                </c:pt>
                <c:pt idx="53">
                  <c:v>2003.4166666666667</c:v>
                </c:pt>
                <c:pt idx="54">
                  <c:v>2003.5</c:v>
                </c:pt>
                <c:pt idx="55">
                  <c:v>2003.5833333333333</c:v>
                </c:pt>
                <c:pt idx="56">
                  <c:v>2003.6666666666667</c:v>
                </c:pt>
                <c:pt idx="57">
                  <c:v>2003.75</c:v>
                </c:pt>
                <c:pt idx="58">
                  <c:v>2003.8333333333333</c:v>
                </c:pt>
                <c:pt idx="59">
                  <c:v>2003.9166666666667</c:v>
                </c:pt>
                <c:pt idx="60">
                  <c:v>2004</c:v>
                </c:pt>
                <c:pt idx="61">
                  <c:v>2004.0833333333333</c:v>
                </c:pt>
                <c:pt idx="62">
                  <c:v>2004.1666666666667</c:v>
                </c:pt>
                <c:pt idx="63">
                  <c:v>2004.25</c:v>
                </c:pt>
                <c:pt idx="64">
                  <c:v>2004.3333333333333</c:v>
                </c:pt>
                <c:pt idx="65">
                  <c:v>2004.4166666666667</c:v>
                </c:pt>
                <c:pt idx="66">
                  <c:v>2004.5</c:v>
                </c:pt>
                <c:pt idx="67">
                  <c:v>2004.5833333333333</c:v>
                </c:pt>
                <c:pt idx="68">
                  <c:v>2004.6666666666667</c:v>
                </c:pt>
                <c:pt idx="69">
                  <c:v>2004.75</c:v>
                </c:pt>
                <c:pt idx="70">
                  <c:v>2004.8333333333333</c:v>
                </c:pt>
                <c:pt idx="71">
                  <c:v>2004.9166666666667</c:v>
                </c:pt>
                <c:pt idx="72">
                  <c:v>2005</c:v>
                </c:pt>
                <c:pt idx="73">
                  <c:v>2005.0833333333333</c:v>
                </c:pt>
                <c:pt idx="74">
                  <c:v>2005.1666666666667</c:v>
                </c:pt>
                <c:pt idx="75">
                  <c:v>2005.25</c:v>
                </c:pt>
                <c:pt idx="76">
                  <c:v>2005.3333333333333</c:v>
                </c:pt>
                <c:pt idx="77">
                  <c:v>2005.4166666666667</c:v>
                </c:pt>
                <c:pt idx="78">
                  <c:v>2005.5</c:v>
                </c:pt>
                <c:pt idx="79">
                  <c:v>2005.5833333333333</c:v>
                </c:pt>
                <c:pt idx="80">
                  <c:v>2005.6666666666667</c:v>
                </c:pt>
                <c:pt idx="81">
                  <c:v>2005.75</c:v>
                </c:pt>
                <c:pt idx="82">
                  <c:v>2005.8333333333333</c:v>
                </c:pt>
                <c:pt idx="83">
                  <c:v>2005.9166666666667</c:v>
                </c:pt>
                <c:pt idx="84">
                  <c:v>2006</c:v>
                </c:pt>
                <c:pt idx="85">
                  <c:v>2006.0833333333333</c:v>
                </c:pt>
                <c:pt idx="86">
                  <c:v>2006.1666666666667</c:v>
                </c:pt>
                <c:pt idx="87">
                  <c:v>2006.25</c:v>
                </c:pt>
                <c:pt idx="88">
                  <c:v>2006.3333333333333</c:v>
                </c:pt>
                <c:pt idx="89">
                  <c:v>2006.4166666666667</c:v>
                </c:pt>
                <c:pt idx="90">
                  <c:v>2006.5</c:v>
                </c:pt>
                <c:pt idx="91">
                  <c:v>2006.5833333333333</c:v>
                </c:pt>
                <c:pt idx="92">
                  <c:v>2006.6666666666667</c:v>
                </c:pt>
                <c:pt idx="93">
                  <c:v>2006.75</c:v>
                </c:pt>
                <c:pt idx="94">
                  <c:v>2006.8333333333333</c:v>
                </c:pt>
                <c:pt idx="95">
                  <c:v>2006.9166666666667</c:v>
                </c:pt>
                <c:pt idx="96">
                  <c:v>2007</c:v>
                </c:pt>
                <c:pt idx="97">
                  <c:v>2007.0833333333333</c:v>
                </c:pt>
                <c:pt idx="98">
                  <c:v>2007.1666666666667</c:v>
                </c:pt>
                <c:pt idx="99">
                  <c:v>2007.25</c:v>
                </c:pt>
                <c:pt idx="100">
                  <c:v>2007.3333333333333</c:v>
                </c:pt>
                <c:pt idx="101">
                  <c:v>2007.4166666666667</c:v>
                </c:pt>
                <c:pt idx="102">
                  <c:v>2007.5</c:v>
                </c:pt>
                <c:pt idx="103">
                  <c:v>2007.5833333333333</c:v>
                </c:pt>
                <c:pt idx="104">
                  <c:v>2007.6666666666667</c:v>
                </c:pt>
                <c:pt idx="105">
                  <c:v>2007.75</c:v>
                </c:pt>
                <c:pt idx="106">
                  <c:v>2007.8333333333333</c:v>
                </c:pt>
                <c:pt idx="107">
                  <c:v>2007.9166666666667</c:v>
                </c:pt>
                <c:pt idx="108">
                  <c:v>2008</c:v>
                </c:pt>
                <c:pt idx="109">
                  <c:v>2008.0833333333333</c:v>
                </c:pt>
                <c:pt idx="110">
                  <c:v>2008.1666666666667</c:v>
                </c:pt>
                <c:pt idx="111">
                  <c:v>2008.25</c:v>
                </c:pt>
                <c:pt idx="112">
                  <c:v>2008.3333333333333</c:v>
                </c:pt>
                <c:pt idx="113">
                  <c:v>2008.4166666666667</c:v>
                </c:pt>
                <c:pt idx="114">
                  <c:v>2008.5</c:v>
                </c:pt>
                <c:pt idx="115">
                  <c:v>2008.5833333333333</c:v>
                </c:pt>
                <c:pt idx="116">
                  <c:v>2008.6666666666667</c:v>
                </c:pt>
                <c:pt idx="117">
                  <c:v>2008.75</c:v>
                </c:pt>
                <c:pt idx="118">
                  <c:v>2008.8333333333333</c:v>
                </c:pt>
                <c:pt idx="119">
                  <c:v>2008.9166666666667</c:v>
                </c:pt>
                <c:pt idx="120">
                  <c:v>2009</c:v>
                </c:pt>
                <c:pt idx="121">
                  <c:v>2009.0833333333333</c:v>
                </c:pt>
                <c:pt idx="122">
                  <c:v>2009.1666666666667</c:v>
                </c:pt>
                <c:pt idx="123">
                  <c:v>2009.25</c:v>
                </c:pt>
                <c:pt idx="124">
                  <c:v>2009.3333333333333</c:v>
                </c:pt>
                <c:pt idx="125">
                  <c:v>2009.4166666666667</c:v>
                </c:pt>
                <c:pt idx="126">
                  <c:v>2009.5</c:v>
                </c:pt>
                <c:pt idx="127">
                  <c:v>2009.5833333333333</c:v>
                </c:pt>
                <c:pt idx="128">
                  <c:v>2009.6666666666667</c:v>
                </c:pt>
                <c:pt idx="129">
                  <c:v>2009.75</c:v>
                </c:pt>
                <c:pt idx="130">
                  <c:v>2009.8333333333333</c:v>
                </c:pt>
                <c:pt idx="131">
                  <c:v>2009.9166666666667</c:v>
                </c:pt>
                <c:pt idx="132">
                  <c:v>2010</c:v>
                </c:pt>
                <c:pt idx="133">
                  <c:v>2010.0833333333333</c:v>
                </c:pt>
                <c:pt idx="134">
                  <c:v>2010.1666666666667</c:v>
                </c:pt>
                <c:pt idx="135">
                  <c:v>2010.25</c:v>
                </c:pt>
                <c:pt idx="136">
                  <c:v>2010.3333333333333</c:v>
                </c:pt>
                <c:pt idx="137">
                  <c:v>2010.4166666666667</c:v>
                </c:pt>
                <c:pt idx="138">
                  <c:v>2010.5</c:v>
                </c:pt>
                <c:pt idx="139">
                  <c:v>2010.5833333333333</c:v>
                </c:pt>
                <c:pt idx="140">
                  <c:v>2010.6666666666667</c:v>
                </c:pt>
                <c:pt idx="141">
                  <c:v>2010.75</c:v>
                </c:pt>
                <c:pt idx="142">
                  <c:v>2010.8333333333333</c:v>
                </c:pt>
                <c:pt idx="143">
                  <c:v>2010.9166666666667</c:v>
                </c:pt>
                <c:pt idx="144">
                  <c:v>2011</c:v>
                </c:pt>
                <c:pt idx="145">
                  <c:v>2011.0833333333333</c:v>
                </c:pt>
                <c:pt idx="146">
                  <c:v>2011.1666666666667</c:v>
                </c:pt>
                <c:pt idx="147">
                  <c:v>2011.25</c:v>
                </c:pt>
                <c:pt idx="148">
                  <c:v>2011.3333333333333</c:v>
                </c:pt>
                <c:pt idx="149">
                  <c:v>2011.4166666666667</c:v>
                </c:pt>
                <c:pt idx="150">
                  <c:v>2011.5</c:v>
                </c:pt>
                <c:pt idx="151">
                  <c:v>2011.5833333333333</c:v>
                </c:pt>
                <c:pt idx="152">
                  <c:v>2011.6666666666667</c:v>
                </c:pt>
                <c:pt idx="153">
                  <c:v>2011.75</c:v>
                </c:pt>
                <c:pt idx="154">
                  <c:v>2011.8333333333333</c:v>
                </c:pt>
                <c:pt idx="155">
                  <c:v>2011.9166666666667</c:v>
                </c:pt>
                <c:pt idx="156">
                  <c:v>2012</c:v>
                </c:pt>
                <c:pt idx="157">
                  <c:v>2012.0833333333333</c:v>
                </c:pt>
                <c:pt idx="158">
                  <c:v>2012.1666666666667</c:v>
                </c:pt>
                <c:pt idx="159">
                  <c:v>2012.25</c:v>
                </c:pt>
                <c:pt idx="160">
                  <c:v>2012.3333333333333</c:v>
                </c:pt>
                <c:pt idx="161">
                  <c:v>2012.4166666666667</c:v>
                </c:pt>
                <c:pt idx="162">
                  <c:v>2012.5</c:v>
                </c:pt>
                <c:pt idx="163">
                  <c:v>2012.5833333333333</c:v>
                </c:pt>
                <c:pt idx="164">
                  <c:v>2012.6666666666667</c:v>
                </c:pt>
                <c:pt idx="165">
                  <c:v>2012.75</c:v>
                </c:pt>
                <c:pt idx="166">
                  <c:v>2012.8333333333333</c:v>
                </c:pt>
                <c:pt idx="167">
                  <c:v>2012.9166666666667</c:v>
                </c:pt>
                <c:pt idx="168">
                  <c:v>2013</c:v>
                </c:pt>
                <c:pt idx="169">
                  <c:v>2013.0833333333333</c:v>
                </c:pt>
                <c:pt idx="170">
                  <c:v>2013.1666666666667</c:v>
                </c:pt>
                <c:pt idx="171">
                  <c:v>2013.25</c:v>
                </c:pt>
                <c:pt idx="172">
                  <c:v>2013.3333333333333</c:v>
                </c:pt>
                <c:pt idx="173">
                  <c:v>2013.4166666666667</c:v>
                </c:pt>
                <c:pt idx="174">
                  <c:v>2013.5</c:v>
                </c:pt>
                <c:pt idx="175">
                  <c:v>2013.5833333333333</c:v>
                </c:pt>
                <c:pt idx="176">
                  <c:v>2013.6666666666667</c:v>
                </c:pt>
                <c:pt idx="177">
                  <c:v>2013.75</c:v>
                </c:pt>
                <c:pt idx="178">
                  <c:v>2013.8333333333333</c:v>
                </c:pt>
                <c:pt idx="179">
                  <c:v>2013.9166666666667</c:v>
                </c:pt>
                <c:pt idx="180">
                  <c:v>2014</c:v>
                </c:pt>
                <c:pt idx="181">
                  <c:v>2014.0833333333333</c:v>
                </c:pt>
                <c:pt idx="182">
                  <c:v>2014.1666666666667</c:v>
                </c:pt>
                <c:pt idx="183">
                  <c:v>2014.25</c:v>
                </c:pt>
                <c:pt idx="184">
                  <c:v>2014.3333333333333</c:v>
                </c:pt>
                <c:pt idx="185">
                  <c:v>2014.4166666666667</c:v>
                </c:pt>
                <c:pt idx="186">
                  <c:v>2014.5</c:v>
                </c:pt>
                <c:pt idx="187">
                  <c:v>2014.5833333333333</c:v>
                </c:pt>
                <c:pt idx="188">
                  <c:v>2014.6666666666667</c:v>
                </c:pt>
                <c:pt idx="189">
                  <c:v>2014.75</c:v>
                </c:pt>
                <c:pt idx="190">
                  <c:v>2014.8333333333333</c:v>
                </c:pt>
                <c:pt idx="191">
                  <c:v>2014.9166666666667</c:v>
                </c:pt>
                <c:pt idx="192">
                  <c:v>2015</c:v>
                </c:pt>
                <c:pt idx="193">
                  <c:v>2015.0833333333333</c:v>
                </c:pt>
                <c:pt idx="194">
                  <c:v>2015.1666666666667</c:v>
                </c:pt>
                <c:pt idx="195">
                  <c:v>2015.25</c:v>
                </c:pt>
                <c:pt idx="196">
                  <c:v>2015.3333333333333</c:v>
                </c:pt>
                <c:pt idx="197">
                  <c:v>2015.4166666666667</c:v>
                </c:pt>
                <c:pt idx="198">
                  <c:v>2015.5</c:v>
                </c:pt>
                <c:pt idx="199">
                  <c:v>2015.5833333333333</c:v>
                </c:pt>
                <c:pt idx="200">
                  <c:v>2015.6666666666667</c:v>
                </c:pt>
                <c:pt idx="201">
                  <c:v>2015.75</c:v>
                </c:pt>
                <c:pt idx="202">
                  <c:v>2015.8333333333333</c:v>
                </c:pt>
                <c:pt idx="203">
                  <c:v>2015.9166666666667</c:v>
                </c:pt>
                <c:pt idx="204">
                  <c:v>2016</c:v>
                </c:pt>
                <c:pt idx="205">
                  <c:v>2016.0833333333333</c:v>
                </c:pt>
                <c:pt idx="206">
                  <c:v>2016.1666666666667</c:v>
                </c:pt>
                <c:pt idx="207">
                  <c:v>2016.25</c:v>
                </c:pt>
                <c:pt idx="208">
                  <c:v>2016.3333333333333</c:v>
                </c:pt>
                <c:pt idx="209">
                  <c:v>2016.4166666666667</c:v>
                </c:pt>
                <c:pt idx="210">
                  <c:v>2016.5</c:v>
                </c:pt>
                <c:pt idx="211">
                  <c:v>2016.5833333333333</c:v>
                </c:pt>
                <c:pt idx="212">
                  <c:v>2016.6666666666667</c:v>
                </c:pt>
                <c:pt idx="213">
                  <c:v>2016.75</c:v>
                </c:pt>
                <c:pt idx="214">
                  <c:v>2016.8333333333333</c:v>
                </c:pt>
                <c:pt idx="215">
                  <c:v>2016.9166666666667</c:v>
                </c:pt>
                <c:pt idx="216">
                  <c:v>2017</c:v>
                </c:pt>
                <c:pt idx="217">
                  <c:v>2017.0833333333333</c:v>
                </c:pt>
                <c:pt idx="218">
                  <c:v>2017.1666666666667</c:v>
                </c:pt>
                <c:pt idx="219">
                  <c:v>2017.25</c:v>
                </c:pt>
                <c:pt idx="220">
                  <c:v>2017.3333333333333</c:v>
                </c:pt>
                <c:pt idx="221">
                  <c:v>2017.4166666666667</c:v>
                </c:pt>
                <c:pt idx="222">
                  <c:v>2017.5</c:v>
                </c:pt>
                <c:pt idx="223">
                  <c:v>2017.5833333333333</c:v>
                </c:pt>
                <c:pt idx="224">
                  <c:v>2017.6666666666667</c:v>
                </c:pt>
                <c:pt idx="225">
                  <c:v>2017.75</c:v>
                </c:pt>
                <c:pt idx="226">
                  <c:v>2017.8333333333333</c:v>
                </c:pt>
                <c:pt idx="227">
                  <c:v>2017.9166666666667</c:v>
                </c:pt>
                <c:pt idx="228">
                  <c:v>2018</c:v>
                </c:pt>
                <c:pt idx="229">
                  <c:v>2018.0833333333333</c:v>
                </c:pt>
                <c:pt idx="230">
                  <c:v>2018.1666666666667</c:v>
                </c:pt>
                <c:pt idx="231">
                  <c:v>2018.25</c:v>
                </c:pt>
                <c:pt idx="232">
                  <c:v>2018.3333333333333</c:v>
                </c:pt>
                <c:pt idx="233">
                  <c:v>2018.4166666666667</c:v>
                </c:pt>
                <c:pt idx="234">
                  <c:v>2018.5</c:v>
                </c:pt>
                <c:pt idx="235">
                  <c:v>2018.5833333333333</c:v>
                </c:pt>
                <c:pt idx="236">
                  <c:v>2018.6666666666667</c:v>
                </c:pt>
                <c:pt idx="237">
                  <c:v>2018.75</c:v>
                </c:pt>
                <c:pt idx="238">
                  <c:v>2018.8333333333333</c:v>
                </c:pt>
                <c:pt idx="239">
                  <c:v>2018.9166666666667</c:v>
                </c:pt>
                <c:pt idx="240">
                  <c:v>2019</c:v>
                </c:pt>
                <c:pt idx="241">
                  <c:v>2019.0833333333333</c:v>
                </c:pt>
                <c:pt idx="242">
                  <c:v>2019.1666666666667</c:v>
                </c:pt>
                <c:pt idx="243">
                  <c:v>2019.25</c:v>
                </c:pt>
                <c:pt idx="244">
                  <c:v>2019.3333333333333</c:v>
                </c:pt>
                <c:pt idx="245">
                  <c:v>2019.4166666666667</c:v>
                </c:pt>
                <c:pt idx="246">
                  <c:v>2019.5</c:v>
                </c:pt>
                <c:pt idx="247">
                  <c:v>2019.5833333333333</c:v>
                </c:pt>
                <c:pt idx="248">
                  <c:v>2019.6666666666667</c:v>
                </c:pt>
                <c:pt idx="249">
                  <c:v>2019.75</c:v>
                </c:pt>
                <c:pt idx="250">
                  <c:v>2019.8333333333333</c:v>
                </c:pt>
                <c:pt idx="251">
                  <c:v>2019.9166666666667</c:v>
                </c:pt>
                <c:pt idx="252">
                  <c:v>2020</c:v>
                </c:pt>
                <c:pt idx="253">
                  <c:v>2020.0833333333333</c:v>
                </c:pt>
                <c:pt idx="254">
                  <c:v>2020.1666666666667</c:v>
                </c:pt>
                <c:pt idx="255">
                  <c:v>2020.25</c:v>
                </c:pt>
                <c:pt idx="256">
                  <c:v>2020.3333333333333</c:v>
                </c:pt>
                <c:pt idx="257">
                  <c:v>2020.4166666666667</c:v>
                </c:pt>
                <c:pt idx="258">
                  <c:v>2020.5</c:v>
                </c:pt>
                <c:pt idx="259">
                  <c:v>2020.5833333333333</c:v>
                </c:pt>
                <c:pt idx="260">
                  <c:v>2020.6666666666667</c:v>
                </c:pt>
                <c:pt idx="261">
                  <c:v>2020.75</c:v>
                </c:pt>
                <c:pt idx="262">
                  <c:v>2020.8333333333333</c:v>
                </c:pt>
                <c:pt idx="263">
                  <c:v>2020.9166666666667</c:v>
                </c:pt>
                <c:pt idx="264">
                  <c:v>2021</c:v>
                </c:pt>
                <c:pt idx="265">
                  <c:v>2021.0833333333333</c:v>
                </c:pt>
                <c:pt idx="266">
                  <c:v>2021.1666666666667</c:v>
                </c:pt>
                <c:pt idx="267">
                  <c:v>2021.25</c:v>
                </c:pt>
                <c:pt idx="268">
                  <c:v>2021.3333333333333</c:v>
                </c:pt>
                <c:pt idx="269">
                  <c:v>2021.4166666666667</c:v>
                </c:pt>
                <c:pt idx="270">
                  <c:v>2021.5</c:v>
                </c:pt>
                <c:pt idx="271">
                  <c:v>2021.5833333333333</c:v>
                </c:pt>
                <c:pt idx="272">
                  <c:v>2021.6666666666667</c:v>
                </c:pt>
                <c:pt idx="273">
                  <c:v>2021.75</c:v>
                </c:pt>
                <c:pt idx="274">
                  <c:v>2021.8333333333333</c:v>
                </c:pt>
                <c:pt idx="275">
                  <c:v>2021.9166666666667</c:v>
                </c:pt>
                <c:pt idx="276">
                  <c:v>2022</c:v>
                </c:pt>
                <c:pt idx="277">
                  <c:v>2022.0833333333333</c:v>
                </c:pt>
                <c:pt idx="278">
                  <c:v>2022.1666666666667</c:v>
                </c:pt>
                <c:pt idx="279">
                  <c:v>2022.25</c:v>
                </c:pt>
                <c:pt idx="280">
                  <c:v>2022.3333333333333</c:v>
                </c:pt>
                <c:pt idx="281">
                  <c:v>2022.4166666666667</c:v>
                </c:pt>
                <c:pt idx="282">
                  <c:v>2022.5</c:v>
                </c:pt>
                <c:pt idx="283">
                  <c:v>2022.5833333333333</c:v>
                </c:pt>
                <c:pt idx="284">
                  <c:v>2022.6666666666667</c:v>
                </c:pt>
                <c:pt idx="285">
                  <c:v>2022.75</c:v>
                </c:pt>
                <c:pt idx="286">
                  <c:v>2022.8333333333333</c:v>
                </c:pt>
                <c:pt idx="287">
                  <c:v>2022.9166666666667</c:v>
                </c:pt>
              </c:numCache>
            </c:numRef>
          </c:xVal>
          <c:yVal>
            <c:numRef>
              <c:f>Vert_Atl!$X$293:$X$999</c:f>
              <c:numCache>
                <c:formatCode>General</c:formatCode>
                <c:ptCount val="707"/>
                <c:pt idx="3" formatCode="0.0">
                  <c:v>29.08</c:v>
                </c:pt>
                <c:pt idx="4" formatCode="0.0">
                  <c:v>30.22</c:v>
                </c:pt>
                <c:pt idx="5" formatCode="0.0">
                  <c:v>30.22</c:v>
                </c:pt>
                <c:pt idx="6" formatCode="0.0">
                  <c:v>29.59</c:v>
                </c:pt>
                <c:pt idx="7" formatCode="0.0">
                  <c:v>29.37</c:v>
                </c:pt>
                <c:pt idx="8" formatCode="0.0">
                  <c:v>30.38</c:v>
                </c:pt>
                <c:pt idx="9" formatCode="0.0">
                  <c:v>30.09</c:v>
                </c:pt>
                <c:pt idx="10" formatCode="0.0">
                  <c:v>28.79</c:v>
                </c:pt>
                <c:pt idx="11" formatCode="0.0">
                  <c:v>26.91</c:v>
                </c:pt>
                <c:pt idx="12" formatCode="0.0">
                  <c:v>27.14</c:v>
                </c:pt>
                <c:pt idx="13" formatCode="0.0">
                  <c:v>27.49</c:v>
                </c:pt>
                <c:pt idx="14" formatCode="0.0">
                  <c:v>27.7</c:v>
                </c:pt>
                <c:pt idx="15" formatCode="0.0">
                  <c:v>28.96</c:v>
                </c:pt>
                <c:pt idx="16" formatCode="0.0">
                  <c:v>29.4</c:v>
                </c:pt>
                <c:pt idx="17" formatCode="0.0">
                  <c:v>29.57</c:v>
                </c:pt>
                <c:pt idx="18" formatCode="0.0">
                  <c:v>29.18</c:v>
                </c:pt>
                <c:pt idx="19" formatCode="0.0">
                  <c:v>29.5</c:v>
                </c:pt>
                <c:pt idx="23" formatCode="0.0">
                  <c:v>28.11</c:v>
                </c:pt>
                <c:pt idx="24" formatCode="0.0">
                  <c:v>27.8</c:v>
                </c:pt>
                <c:pt idx="25" formatCode="0.0">
                  <c:v>27.59</c:v>
                </c:pt>
                <c:pt idx="26" formatCode="0.0">
                  <c:v>28.52</c:v>
                </c:pt>
                <c:pt idx="27" formatCode="0.0">
                  <c:v>28.95</c:v>
                </c:pt>
                <c:pt idx="28" formatCode="0.0">
                  <c:v>29.78</c:v>
                </c:pt>
                <c:pt idx="29" formatCode="0.0">
                  <c:v>29.63</c:v>
                </c:pt>
                <c:pt idx="30" formatCode="0.0">
                  <c:v>29.16</c:v>
                </c:pt>
                <c:pt idx="31" formatCode="0.0">
                  <c:v>29.46</c:v>
                </c:pt>
                <c:pt idx="32" formatCode="0.0">
                  <c:v>29.83</c:v>
                </c:pt>
                <c:pt idx="33" formatCode="0.0">
                  <c:v>30.63</c:v>
                </c:pt>
                <c:pt idx="34" formatCode="0.0">
                  <c:v>28.47</c:v>
                </c:pt>
                <c:pt idx="35" formatCode="0.0">
                  <c:v>27.53</c:v>
                </c:pt>
                <c:pt idx="36" formatCode="0.0">
                  <c:v>28.34</c:v>
                </c:pt>
                <c:pt idx="37" formatCode="0.0">
                  <c:v>28</c:v>
                </c:pt>
                <c:pt idx="38" formatCode="0.0">
                  <c:v>28.16</c:v>
                </c:pt>
                <c:pt idx="39" formatCode="0.0">
                  <c:v>28.98</c:v>
                </c:pt>
                <c:pt idx="40" formatCode="0.0">
                  <c:v>28.95</c:v>
                </c:pt>
                <c:pt idx="41" formatCode="0.0">
                  <c:v>30.36</c:v>
                </c:pt>
                <c:pt idx="42" formatCode="0.0">
                  <c:v>29.67</c:v>
                </c:pt>
                <c:pt idx="43" formatCode="0.0">
                  <c:v>29.27</c:v>
                </c:pt>
                <c:pt idx="44" formatCode="0.0">
                  <c:v>30.38</c:v>
                </c:pt>
                <c:pt idx="56" formatCode="0.0">
                  <c:v>30.86</c:v>
                </c:pt>
                <c:pt idx="57" formatCode="0.0">
                  <c:v>30.8</c:v>
                </c:pt>
                <c:pt idx="58" formatCode="0.0">
                  <c:v>29.86</c:v>
                </c:pt>
                <c:pt idx="59" formatCode="0.0">
                  <c:v>28.21</c:v>
                </c:pt>
                <c:pt idx="60" formatCode="0.0">
                  <c:v>28.74</c:v>
                </c:pt>
                <c:pt idx="61" formatCode="0.0">
                  <c:v>28.83</c:v>
                </c:pt>
                <c:pt idx="62" formatCode="0.0">
                  <c:v>28.46</c:v>
                </c:pt>
                <c:pt idx="63" formatCode="0.0">
                  <c:v>29.48</c:v>
                </c:pt>
                <c:pt idx="64" formatCode="0.0">
                  <c:v>29.26</c:v>
                </c:pt>
                <c:pt idx="65" formatCode="0.0">
                  <c:v>29.7</c:v>
                </c:pt>
                <c:pt idx="66" formatCode="0.0">
                  <c:v>29.35</c:v>
                </c:pt>
                <c:pt idx="67" formatCode="0.0">
                  <c:v>29.95</c:v>
                </c:pt>
                <c:pt idx="68" formatCode="0.0">
                  <c:v>30.6</c:v>
                </c:pt>
                <c:pt idx="69" formatCode="0.0">
                  <c:v>30.38</c:v>
                </c:pt>
                <c:pt idx="70" formatCode="0.0">
                  <c:v>29.4</c:v>
                </c:pt>
                <c:pt idx="71" formatCode="0.0">
                  <c:v>29.24</c:v>
                </c:pt>
                <c:pt idx="72" formatCode="0.0">
                  <c:v>28.27</c:v>
                </c:pt>
                <c:pt idx="73" formatCode="0.0">
                  <c:v>28.34</c:v>
                </c:pt>
                <c:pt idx="74" formatCode="0.0">
                  <c:v>30.02</c:v>
                </c:pt>
                <c:pt idx="75" formatCode="0.0">
                  <c:v>29.83</c:v>
                </c:pt>
                <c:pt idx="76" formatCode="0.0">
                  <c:v>30.58</c:v>
                </c:pt>
                <c:pt idx="77" formatCode="0.0">
                  <c:v>31.27</c:v>
                </c:pt>
                <c:pt idx="78" formatCode="0.0">
                  <c:v>30.78</c:v>
                </c:pt>
                <c:pt idx="79" formatCode="0.0">
                  <c:v>29.9</c:v>
                </c:pt>
                <c:pt idx="80" formatCode="0.0">
                  <c:v>30.52</c:v>
                </c:pt>
                <c:pt idx="81" formatCode="0.0">
                  <c:v>30.97</c:v>
                </c:pt>
                <c:pt idx="82" formatCode="0.0">
                  <c:v>28.97</c:v>
                </c:pt>
                <c:pt idx="83" formatCode="0.0">
                  <c:v>28.73</c:v>
                </c:pt>
                <c:pt idx="84" formatCode="0.0">
                  <c:v>28.36</c:v>
                </c:pt>
                <c:pt idx="85" formatCode="0.0">
                  <c:v>28.5</c:v>
                </c:pt>
                <c:pt idx="86" formatCode="0.0">
                  <c:v>28.05</c:v>
                </c:pt>
                <c:pt idx="87" formatCode="0.0">
                  <c:v>28.96</c:v>
                </c:pt>
                <c:pt idx="88" formatCode="0.0">
                  <c:v>29.78</c:v>
                </c:pt>
                <c:pt idx="89" formatCode="0.0">
                  <c:v>29.89</c:v>
                </c:pt>
                <c:pt idx="90" formatCode="0.0">
                  <c:v>29.46</c:v>
                </c:pt>
                <c:pt idx="91" formatCode="0.0">
                  <c:v>30.05</c:v>
                </c:pt>
                <c:pt idx="92" formatCode="0.0">
                  <c:v>30.13</c:v>
                </c:pt>
                <c:pt idx="93" formatCode="0.0">
                  <c:v>30.56</c:v>
                </c:pt>
                <c:pt idx="94" formatCode="0.0">
                  <c:v>29.68</c:v>
                </c:pt>
                <c:pt idx="95" formatCode="0.0">
                  <c:v>28.87</c:v>
                </c:pt>
                <c:pt idx="96" formatCode="0.0">
                  <c:v>28.85</c:v>
                </c:pt>
                <c:pt idx="97" formatCode="0.0">
                  <c:v>29.18</c:v>
                </c:pt>
                <c:pt idx="98" formatCode="0.0">
                  <c:v>29.09</c:v>
                </c:pt>
                <c:pt idx="99" formatCode="0.0">
                  <c:v>29.73</c:v>
                </c:pt>
                <c:pt idx="100" formatCode="0.0">
                  <c:v>30.02</c:v>
                </c:pt>
                <c:pt idx="101" formatCode="0.0">
                  <c:v>30.75</c:v>
                </c:pt>
                <c:pt idx="102" formatCode="0.0">
                  <c:v>29.37</c:v>
                </c:pt>
                <c:pt idx="103" formatCode="0.0">
                  <c:v>30.43</c:v>
                </c:pt>
                <c:pt idx="104" formatCode="0.0">
                  <c:v>30.46</c:v>
                </c:pt>
                <c:pt idx="105" formatCode="0.0">
                  <c:v>30.62</c:v>
                </c:pt>
                <c:pt idx="106" formatCode="0.0">
                  <c:v>29.14</c:v>
                </c:pt>
                <c:pt idx="107" formatCode="0.0">
                  <c:v>28.11</c:v>
                </c:pt>
                <c:pt idx="108" formatCode="0.0">
                  <c:v>28.73</c:v>
                </c:pt>
                <c:pt idx="109" formatCode="0.0">
                  <c:v>28.08</c:v>
                </c:pt>
                <c:pt idx="110" formatCode="0.0">
                  <c:v>28.4</c:v>
                </c:pt>
                <c:pt idx="111" formatCode="0.0">
                  <c:v>28.97</c:v>
                </c:pt>
                <c:pt idx="112" formatCode="0.0">
                  <c:v>29.72</c:v>
                </c:pt>
                <c:pt idx="113" formatCode="0.0">
                  <c:v>29.94</c:v>
                </c:pt>
                <c:pt idx="114" formatCode="0.0">
                  <c:v>29.65</c:v>
                </c:pt>
                <c:pt idx="115" formatCode="0.0">
                  <c:v>30.28</c:v>
                </c:pt>
                <c:pt idx="116" formatCode="0.0">
                  <c:v>30.95</c:v>
                </c:pt>
                <c:pt idx="117" formatCode="0.0">
                  <c:v>30.51</c:v>
                </c:pt>
                <c:pt idx="118" formatCode="0.0">
                  <c:v>28.66</c:v>
                </c:pt>
                <c:pt idx="119" formatCode="0.0">
                  <c:v>28.1</c:v>
                </c:pt>
                <c:pt idx="120" formatCode="0.0">
                  <c:v>28.35</c:v>
                </c:pt>
                <c:pt idx="121" formatCode="0.0">
                  <c:v>27.52</c:v>
                </c:pt>
                <c:pt idx="122" formatCode="0.0">
                  <c:v>28.08</c:v>
                </c:pt>
                <c:pt idx="123" formatCode="0.0">
                  <c:v>29.27</c:v>
                </c:pt>
                <c:pt idx="124" formatCode="0.0">
                  <c:v>29.56</c:v>
                </c:pt>
                <c:pt idx="125" formatCode="0.0">
                  <c:v>30.24</c:v>
                </c:pt>
                <c:pt idx="126" formatCode="0.0">
                  <c:v>29.41</c:v>
                </c:pt>
                <c:pt idx="127" formatCode="0.0">
                  <c:v>29.64</c:v>
                </c:pt>
                <c:pt idx="128" formatCode="0.0">
                  <c:v>30.6</c:v>
                </c:pt>
                <c:pt idx="129" formatCode="0.0">
                  <c:v>30.16</c:v>
                </c:pt>
                <c:pt idx="130" formatCode="0.0">
                  <c:v>30.11</c:v>
                </c:pt>
                <c:pt idx="131" formatCode="0.0">
                  <c:v>29.19</c:v>
                </c:pt>
                <c:pt idx="132" formatCode="0.0">
                  <c:v>28.55</c:v>
                </c:pt>
                <c:pt idx="133" formatCode="0.0">
                  <c:v>28.58</c:v>
                </c:pt>
                <c:pt idx="134" formatCode="0.0">
                  <c:v>28.93</c:v>
                </c:pt>
                <c:pt idx="135" formatCode="0.0">
                  <c:v>29.63</c:v>
                </c:pt>
                <c:pt idx="136" formatCode="0.0">
                  <c:v>30.31</c:v>
                </c:pt>
                <c:pt idx="137" formatCode="0.0">
                  <c:v>30.85</c:v>
                </c:pt>
                <c:pt idx="138" formatCode="0.0">
                  <c:v>30.38</c:v>
                </c:pt>
                <c:pt idx="139" formatCode="0.0">
                  <c:v>30.36</c:v>
                </c:pt>
                <c:pt idx="140" formatCode="0.0">
                  <c:v>31.8</c:v>
                </c:pt>
                <c:pt idx="141" formatCode="0.0">
                  <c:v>29.99</c:v>
                </c:pt>
                <c:pt idx="142" formatCode="0.0">
                  <c:v>28.65</c:v>
                </c:pt>
                <c:pt idx="143" formatCode="0.0">
                  <c:v>27.49</c:v>
                </c:pt>
                <c:pt idx="144" formatCode="0.0">
                  <c:v>27.49</c:v>
                </c:pt>
                <c:pt idx="145" formatCode="0.0">
                  <c:v>28.9</c:v>
                </c:pt>
                <c:pt idx="146" formatCode="0.0">
                  <c:v>28.79</c:v>
                </c:pt>
                <c:pt idx="147" formatCode="0.0">
                  <c:v>28.96</c:v>
                </c:pt>
                <c:pt idx="148" formatCode="0.0">
                  <c:v>30.2</c:v>
                </c:pt>
                <c:pt idx="149" formatCode="0.0">
                  <c:v>30.56</c:v>
                </c:pt>
                <c:pt idx="150" formatCode="0.0">
                  <c:v>30.38</c:v>
                </c:pt>
                <c:pt idx="151" formatCode="0.0">
                  <c:v>30.79</c:v>
                </c:pt>
                <c:pt idx="152" formatCode="0.0">
                  <c:v>30.48</c:v>
                </c:pt>
                <c:pt idx="153" formatCode="0.0">
                  <c:v>30.5</c:v>
                </c:pt>
                <c:pt idx="154" formatCode="0.0">
                  <c:v>28.93</c:v>
                </c:pt>
                <c:pt idx="155" formatCode="0.0">
                  <c:v>27.69</c:v>
                </c:pt>
                <c:pt idx="156" formatCode="0.0">
                  <c:v>28.33</c:v>
                </c:pt>
                <c:pt idx="157" formatCode="0.0">
                  <c:v>28.19</c:v>
                </c:pt>
                <c:pt idx="158" formatCode="0.0">
                  <c:v>28.58</c:v>
                </c:pt>
                <c:pt idx="159" formatCode="0.0">
                  <c:v>29.46</c:v>
                </c:pt>
                <c:pt idx="160" formatCode="0.0">
                  <c:v>30.23</c:v>
                </c:pt>
                <c:pt idx="161" formatCode="0.0">
                  <c:v>30.78</c:v>
                </c:pt>
                <c:pt idx="162" formatCode="0.0">
                  <c:v>29.47</c:v>
                </c:pt>
                <c:pt idx="163" formatCode="0.0">
                  <c:v>30.16</c:v>
                </c:pt>
                <c:pt idx="164" formatCode="0.0">
                  <c:v>30.06</c:v>
                </c:pt>
                <c:pt idx="165" formatCode="0.0">
                  <c:v>29.76</c:v>
                </c:pt>
                <c:pt idx="166" formatCode="0.0">
                  <c:v>28.65</c:v>
                </c:pt>
                <c:pt idx="167" formatCode="0.0">
                  <c:v>28.3</c:v>
                </c:pt>
                <c:pt idx="168" formatCode="0.0">
                  <c:v>28.79</c:v>
                </c:pt>
                <c:pt idx="169" formatCode="0.0">
                  <c:v>28.31</c:v>
                </c:pt>
                <c:pt idx="170" formatCode="0.0">
                  <c:v>28.38</c:v>
                </c:pt>
                <c:pt idx="171" formatCode="0.0">
                  <c:v>29.34</c:v>
                </c:pt>
                <c:pt idx="172" formatCode="0.0">
                  <c:v>29.76</c:v>
                </c:pt>
                <c:pt idx="173" formatCode="0.0">
                  <c:v>29.98</c:v>
                </c:pt>
                <c:pt idx="174" formatCode="0.0">
                  <c:v>29.38</c:v>
                </c:pt>
                <c:pt idx="175" formatCode="0.0">
                  <c:v>29.4</c:v>
                </c:pt>
                <c:pt idx="176" formatCode="0.0">
                  <c:v>30.61</c:v>
                </c:pt>
                <c:pt idx="177" formatCode="0.0">
                  <c:v>30.3</c:v>
                </c:pt>
                <c:pt idx="178" formatCode="0.0">
                  <c:v>30.17</c:v>
                </c:pt>
                <c:pt idx="179" formatCode="0.0">
                  <c:v>29.3</c:v>
                </c:pt>
                <c:pt idx="180" formatCode="0.0">
                  <c:v>28.54</c:v>
                </c:pt>
                <c:pt idx="181" formatCode="0.0">
                  <c:v>28.53</c:v>
                </c:pt>
                <c:pt idx="182" formatCode="0.0">
                  <c:v>29.09</c:v>
                </c:pt>
                <c:pt idx="183" formatCode="0.0">
                  <c:v>29.6</c:v>
                </c:pt>
                <c:pt idx="184" formatCode="0.0">
                  <c:v>30.33</c:v>
                </c:pt>
                <c:pt idx="185" formatCode="0.0">
                  <c:v>30.13</c:v>
                </c:pt>
                <c:pt idx="186" formatCode="0.0">
                  <c:v>29.63</c:v>
                </c:pt>
                <c:pt idx="187" formatCode="0.0">
                  <c:v>29.93</c:v>
                </c:pt>
                <c:pt idx="188" formatCode="0.0">
                  <c:v>30.42</c:v>
                </c:pt>
                <c:pt idx="189" formatCode="0.0">
                  <c:v>30.31</c:v>
                </c:pt>
                <c:pt idx="190" formatCode="0.0">
                  <c:v>28.9</c:v>
                </c:pt>
                <c:pt idx="191" formatCode="0.0">
                  <c:v>28.37</c:v>
                </c:pt>
                <c:pt idx="192" formatCode="0.0">
                  <c:v>28.71</c:v>
                </c:pt>
                <c:pt idx="193" formatCode="0.0">
                  <c:v>28.34</c:v>
                </c:pt>
                <c:pt idx="194" formatCode="0.0">
                  <c:v>28.67</c:v>
                </c:pt>
                <c:pt idx="195" formatCode="0.0">
                  <c:v>29.14</c:v>
                </c:pt>
                <c:pt idx="196" formatCode="0.0">
                  <c:v>29.87</c:v>
                </c:pt>
                <c:pt idx="197" formatCode="0.0">
                  <c:v>30.5</c:v>
                </c:pt>
                <c:pt idx="198" formatCode="0.0">
                  <c:v>30.09</c:v>
                </c:pt>
                <c:pt idx="199" formatCode="0.0">
                  <c:v>30.06</c:v>
                </c:pt>
                <c:pt idx="200" formatCode="0.0">
                  <c:v>30.08</c:v>
                </c:pt>
                <c:pt idx="201" formatCode="0.0">
                  <c:v>31.48</c:v>
                </c:pt>
                <c:pt idx="202" formatCode="0.0">
                  <c:v>30.61</c:v>
                </c:pt>
                <c:pt idx="203" formatCode="0.0">
                  <c:v>29.66</c:v>
                </c:pt>
                <c:pt idx="204" formatCode="0.0">
                  <c:v>29.59</c:v>
                </c:pt>
                <c:pt idx="205" formatCode="0.0">
                  <c:v>28.68</c:v>
                </c:pt>
                <c:pt idx="206" formatCode="0.0">
                  <c:v>29.71</c:v>
                </c:pt>
                <c:pt idx="207" formatCode="0.0">
                  <c:v>30.05</c:v>
                </c:pt>
                <c:pt idx="208" formatCode="0.0">
                  <c:v>30.69</c:v>
                </c:pt>
                <c:pt idx="209" formatCode="0.0">
                  <c:v>30.6</c:v>
                </c:pt>
                <c:pt idx="210" formatCode="0.0">
                  <c:v>29.32</c:v>
                </c:pt>
                <c:pt idx="211" formatCode="0.0">
                  <c:v>30.32</c:v>
                </c:pt>
                <c:pt idx="212" formatCode="0.0">
                  <c:v>30.58</c:v>
                </c:pt>
                <c:pt idx="213" formatCode="0.0">
                  <c:v>30.39</c:v>
                </c:pt>
                <c:pt idx="214" formatCode="0.0">
                  <c:v>29.55</c:v>
                </c:pt>
                <c:pt idx="215" formatCode="0.0">
                  <c:v>29.07</c:v>
                </c:pt>
                <c:pt idx="216" formatCode="0.0">
                  <c:v>29.88</c:v>
                </c:pt>
                <c:pt idx="217" formatCode="0.0">
                  <c:v>28.8</c:v>
                </c:pt>
                <c:pt idx="218" formatCode="0.0">
                  <c:v>28.88</c:v>
                </c:pt>
                <c:pt idx="219" formatCode="0.0">
                  <c:v>29.93</c:v>
                </c:pt>
                <c:pt idx="220" formatCode="0.0">
                  <c:v>30.98</c:v>
                </c:pt>
                <c:pt idx="221" formatCode="0.0">
                  <c:v>31.6</c:v>
                </c:pt>
                <c:pt idx="222" formatCode="0.0">
                  <c:v>29.59</c:v>
                </c:pt>
                <c:pt idx="223" formatCode="0.0">
                  <c:v>30.08</c:v>
                </c:pt>
                <c:pt idx="224" formatCode="0.0">
                  <c:v>31.4</c:v>
                </c:pt>
                <c:pt idx="225" formatCode="0.0">
                  <c:v>30.88</c:v>
                </c:pt>
                <c:pt idx="226" formatCode="0.0">
                  <c:v>29.86</c:v>
                </c:pt>
                <c:pt idx="227" formatCode="0.0">
                  <c:v>28.34</c:v>
                </c:pt>
                <c:pt idx="228" formatCode="0.0">
                  <c:v>27.48</c:v>
                </c:pt>
                <c:pt idx="229" formatCode="0.0">
                  <c:v>28.1</c:v>
                </c:pt>
                <c:pt idx="230" formatCode="0.0">
                  <c:v>28.61</c:v>
                </c:pt>
                <c:pt idx="231" formatCode="0.0">
                  <c:v>29.09</c:v>
                </c:pt>
                <c:pt idx="232" formatCode="0.0">
                  <c:v>30.456</c:v>
                </c:pt>
                <c:pt idx="233" formatCode="0.0">
                  <c:v>30.302</c:v>
                </c:pt>
                <c:pt idx="234" formatCode="0.0">
                  <c:v>28.946000000000002</c:v>
                </c:pt>
                <c:pt idx="235" formatCode="0.0">
                  <c:v>29.788</c:v>
                </c:pt>
                <c:pt idx="236" formatCode="0.0">
                  <c:v>30.396000000000001</c:v>
                </c:pt>
                <c:pt idx="237" formatCode="0.0">
                  <c:v>30.233000000000001</c:v>
                </c:pt>
                <c:pt idx="238" formatCode="0.0">
                  <c:v>29.582999999999998</c:v>
                </c:pt>
                <c:pt idx="239" formatCode="0.0">
                  <c:v>29.483000000000001</c:v>
                </c:pt>
                <c:pt idx="240" formatCode="0.0">
                  <c:v>28.698</c:v>
                </c:pt>
                <c:pt idx="241" formatCode="0.0">
                  <c:v>28.911000000000001</c:v>
                </c:pt>
                <c:pt idx="242" formatCode="0.0">
                  <c:v>28.577999999999999</c:v>
                </c:pt>
                <c:pt idx="243" formatCode="0.0">
                  <c:v>29.274000000000001</c:v>
                </c:pt>
                <c:pt idx="244" formatCode="0.0">
                  <c:v>30.015000000000001</c:v>
                </c:pt>
                <c:pt idx="245" formatCode="0.0">
                  <c:v>30.936</c:v>
                </c:pt>
                <c:pt idx="246" formatCode="0.0">
                  <c:v>29.937999999999999</c:v>
                </c:pt>
                <c:pt idx="247" formatCode="0.0">
                  <c:v>30.173999999999999</c:v>
                </c:pt>
                <c:pt idx="248" formatCode="0.0">
                  <c:v>30.707000000000001</c:v>
                </c:pt>
                <c:pt idx="249" formatCode="0.0">
                  <c:v>31.238</c:v>
                </c:pt>
                <c:pt idx="250" formatCode="0.0">
                  <c:v>29.677</c:v>
                </c:pt>
                <c:pt idx="251" formatCode="0.0">
                  <c:v>29.276</c:v>
                </c:pt>
                <c:pt idx="252" formatCode="0.0">
                  <c:v>29.347000000000001</c:v>
                </c:pt>
                <c:pt idx="253" formatCode="0.0">
                  <c:v>29.013000000000002</c:v>
                </c:pt>
                <c:pt idx="254" formatCode="0.0">
                  <c:v>29.513000000000002</c:v>
                </c:pt>
                <c:pt idx="255" formatCode="0.0">
                  <c:v>30.062000000000001</c:v>
                </c:pt>
                <c:pt idx="256" formatCode="0.0">
                  <c:v>30.247</c:v>
                </c:pt>
                <c:pt idx="257" formatCode="0.0">
                  <c:v>30.648</c:v>
                </c:pt>
                <c:pt idx="258" formatCode="0.0">
                  <c:v>30.036999999999999</c:v>
                </c:pt>
                <c:pt idx="259" formatCode="0.0">
                  <c:v>30.277000000000001</c:v>
                </c:pt>
                <c:pt idx="260" formatCode="0.0">
                  <c:v>31.187999999999999</c:v>
                </c:pt>
                <c:pt idx="261" formatCode="0.0">
                  <c:v>30.959</c:v>
                </c:pt>
                <c:pt idx="262" formatCode="0.0">
                  <c:v>30.55</c:v>
                </c:pt>
                <c:pt idx="263" formatCode="0.0">
                  <c:v>28.47</c:v>
                </c:pt>
                <c:pt idx="264" formatCode="0.0">
                  <c:v>28.637</c:v>
                </c:pt>
                <c:pt idx="265" formatCode="0.0">
                  <c:v>29.192</c:v>
                </c:pt>
                <c:pt idx="266" formatCode="0.0">
                  <c:v>28.754999999999999</c:v>
                </c:pt>
                <c:pt idx="267" formatCode="0.0">
                  <c:v>29.478000000000002</c:v>
                </c:pt>
                <c:pt idx="268" formatCode="0.0">
                  <c:v>29.989000000000001</c:v>
                </c:pt>
                <c:pt idx="269" formatCode="0.0">
                  <c:v>30.52</c:v>
                </c:pt>
                <c:pt idx="270" formatCode="0.0">
                  <c:v>30.213000000000001</c:v>
                </c:pt>
                <c:pt idx="271" formatCode="0.0">
                  <c:v>30.356000000000002</c:v>
                </c:pt>
                <c:pt idx="272" formatCode="0.0">
                  <c:v>30.728999999999999</c:v>
                </c:pt>
                <c:pt idx="273" formatCode="0.0">
                  <c:v>30.495999999999999</c:v>
                </c:pt>
                <c:pt idx="274" formatCode="0.0">
                  <c:v>29.753</c:v>
                </c:pt>
                <c:pt idx="275" formatCode="0.0">
                  <c:v>28.57</c:v>
                </c:pt>
                <c:pt idx="276" formatCode="0.0">
                  <c:v>28.664000000000001</c:v>
                </c:pt>
                <c:pt idx="277" formatCode="0.0">
                  <c:v>28.405000000000001</c:v>
                </c:pt>
                <c:pt idx="278" formatCode="0.0">
                  <c:v>29.14</c:v>
                </c:pt>
                <c:pt idx="279" formatCode="0.0">
                  <c:v>30.077000000000002</c:v>
                </c:pt>
                <c:pt idx="280" formatCode="0.0">
                  <c:v>30.72</c:v>
                </c:pt>
                <c:pt idx="281" formatCode="0.0">
                  <c:v>30.376999999999999</c:v>
                </c:pt>
              </c:numCache>
            </c:numRef>
          </c:yVal>
          <c:smooth val="0"/>
          <c:extLst>
            <c:ext xmlns:c16="http://schemas.microsoft.com/office/drawing/2014/chart" uri="{C3380CC4-5D6E-409C-BE32-E72D297353CC}">
              <c16:uniqueId val="{00000000-9AEB-425C-B828-4C09DE2104DE}"/>
            </c:ext>
          </c:extLst>
        </c:ser>
        <c:dLbls>
          <c:showLegendKey val="0"/>
          <c:showVal val="0"/>
          <c:showCatName val="0"/>
          <c:showSerName val="0"/>
          <c:showPercent val="0"/>
          <c:showBubbleSize val="0"/>
        </c:dLbls>
        <c:axId val="597092872"/>
        <c:axId val="597093264"/>
      </c:scatterChart>
      <c:valAx>
        <c:axId val="597092872"/>
        <c:scaling>
          <c:orientation val="minMax"/>
          <c:max val="2024"/>
          <c:min val="1988"/>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093264"/>
        <c:crosses val="autoZero"/>
        <c:crossBetween val="midCat"/>
        <c:majorUnit val="1"/>
        <c:minorUnit val="0.16670000000000004"/>
      </c:valAx>
      <c:valAx>
        <c:axId val="597093264"/>
        <c:scaling>
          <c:orientation val="minMax"/>
          <c:min val="2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0928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Isla Colon, 3m</a:t>
            </a:r>
          </a:p>
        </c:rich>
      </c:tx>
      <c:layout>
        <c:manualLayout>
          <c:xMode val="edge"/>
          <c:yMode val="edge"/>
          <c:x val="0.51115343066910512"/>
          <c:y val="5.8823529411764705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1"/>
          <c:order val="0"/>
          <c:tx>
            <c:v>Tower</c:v>
          </c:tx>
          <c:spPr>
            <a:ln w="28575" cap="rnd">
              <a:solidFill>
                <a:srgbClr val="FF0000"/>
              </a:solidFill>
              <a:round/>
            </a:ln>
            <a:effectLst/>
          </c:spPr>
          <c:marker>
            <c:symbol val="none"/>
          </c:marker>
          <c:trendline>
            <c:spPr>
              <a:ln w="19050" cap="rnd">
                <a:solidFill>
                  <a:srgbClr val="00B0F0"/>
                </a:solidFill>
                <a:prstDash val="sysDot"/>
              </a:ln>
              <a:effectLst/>
            </c:spPr>
            <c:trendlineType val="linear"/>
            <c:dispRSqr val="0"/>
            <c:dispEq val="1"/>
            <c:trendlineLbl>
              <c:layout>
                <c:manualLayout>
                  <c:x val="-0.79747109106293002"/>
                  <c:y val="-0.33077906438165816"/>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Vert_Atl!$C$293:$C$999</c:f>
              <c:numCache>
                <c:formatCode>0.0</c:formatCode>
                <c:ptCount val="707"/>
                <c:pt idx="0">
                  <c:v>1999</c:v>
                </c:pt>
                <c:pt idx="1">
                  <c:v>1999.0833333333333</c:v>
                </c:pt>
                <c:pt idx="2">
                  <c:v>1999.1666666666667</c:v>
                </c:pt>
                <c:pt idx="3">
                  <c:v>1999.25</c:v>
                </c:pt>
                <c:pt idx="4">
                  <c:v>1999.3333333333333</c:v>
                </c:pt>
                <c:pt idx="5">
                  <c:v>1999.4166666666667</c:v>
                </c:pt>
                <c:pt idx="6">
                  <c:v>1999.5</c:v>
                </c:pt>
                <c:pt idx="7">
                  <c:v>1999.5833333333333</c:v>
                </c:pt>
                <c:pt idx="8">
                  <c:v>1999.6666666666667</c:v>
                </c:pt>
                <c:pt idx="9">
                  <c:v>1999.75</c:v>
                </c:pt>
                <c:pt idx="10">
                  <c:v>1999.8333333333333</c:v>
                </c:pt>
                <c:pt idx="11">
                  <c:v>1999.9166666666667</c:v>
                </c:pt>
                <c:pt idx="12">
                  <c:v>2000</c:v>
                </c:pt>
                <c:pt idx="13">
                  <c:v>2000.0833333333333</c:v>
                </c:pt>
                <c:pt idx="14">
                  <c:v>2000.1666666666667</c:v>
                </c:pt>
                <c:pt idx="15">
                  <c:v>2000.25</c:v>
                </c:pt>
                <c:pt idx="16">
                  <c:v>2000.3333333333333</c:v>
                </c:pt>
                <c:pt idx="17">
                  <c:v>2000.4166666666667</c:v>
                </c:pt>
                <c:pt idx="18">
                  <c:v>2000.5</c:v>
                </c:pt>
                <c:pt idx="19">
                  <c:v>2000.5833333333333</c:v>
                </c:pt>
                <c:pt idx="20">
                  <c:v>2000.6666666666667</c:v>
                </c:pt>
                <c:pt idx="21">
                  <c:v>2000.75</c:v>
                </c:pt>
                <c:pt idx="22">
                  <c:v>2000.8333333333333</c:v>
                </c:pt>
                <c:pt idx="23">
                  <c:v>2000.9166666666667</c:v>
                </c:pt>
                <c:pt idx="24">
                  <c:v>2001</c:v>
                </c:pt>
                <c:pt idx="25">
                  <c:v>2001.0833333333333</c:v>
                </c:pt>
                <c:pt idx="26">
                  <c:v>2001.1666666666667</c:v>
                </c:pt>
                <c:pt idx="27">
                  <c:v>2001.25</c:v>
                </c:pt>
                <c:pt idx="28">
                  <c:v>2001.3333333333333</c:v>
                </c:pt>
                <c:pt idx="29">
                  <c:v>2001.4166666666667</c:v>
                </c:pt>
                <c:pt idx="30">
                  <c:v>2001.5</c:v>
                </c:pt>
                <c:pt idx="31">
                  <c:v>2001.5833333333333</c:v>
                </c:pt>
                <c:pt idx="32">
                  <c:v>2001.6666666666667</c:v>
                </c:pt>
                <c:pt idx="33">
                  <c:v>2001.75</c:v>
                </c:pt>
                <c:pt idx="34">
                  <c:v>2001.8333333333333</c:v>
                </c:pt>
                <c:pt idx="35">
                  <c:v>2001.9166666666667</c:v>
                </c:pt>
                <c:pt idx="36">
                  <c:v>2002</c:v>
                </c:pt>
                <c:pt idx="37">
                  <c:v>2002.0833333333333</c:v>
                </c:pt>
                <c:pt idx="38">
                  <c:v>2002.1666666666667</c:v>
                </c:pt>
                <c:pt idx="39">
                  <c:v>2002.25</c:v>
                </c:pt>
                <c:pt idx="40">
                  <c:v>2002.3333333333333</c:v>
                </c:pt>
                <c:pt idx="41">
                  <c:v>2002.4166666666667</c:v>
                </c:pt>
                <c:pt idx="42">
                  <c:v>2002.5</c:v>
                </c:pt>
                <c:pt idx="43">
                  <c:v>2002.5833333333333</c:v>
                </c:pt>
                <c:pt idx="44">
                  <c:v>2002.6666666666667</c:v>
                </c:pt>
                <c:pt idx="45">
                  <c:v>2002.75</c:v>
                </c:pt>
                <c:pt idx="46">
                  <c:v>2002.8333333333333</c:v>
                </c:pt>
                <c:pt idx="47">
                  <c:v>2002.9166666666667</c:v>
                </c:pt>
                <c:pt idx="48">
                  <c:v>2003</c:v>
                </c:pt>
                <c:pt idx="49">
                  <c:v>2003.0833333333333</c:v>
                </c:pt>
                <c:pt idx="50">
                  <c:v>2003.1666666666667</c:v>
                </c:pt>
                <c:pt idx="51">
                  <c:v>2003.25</c:v>
                </c:pt>
                <c:pt idx="52">
                  <c:v>2003.3333333333333</c:v>
                </c:pt>
                <c:pt idx="53">
                  <c:v>2003.4166666666667</c:v>
                </c:pt>
                <c:pt idx="54">
                  <c:v>2003.5</c:v>
                </c:pt>
                <c:pt idx="55">
                  <c:v>2003.5833333333333</c:v>
                </c:pt>
                <c:pt idx="56">
                  <c:v>2003.6666666666667</c:v>
                </c:pt>
                <c:pt idx="57">
                  <c:v>2003.75</c:v>
                </c:pt>
                <c:pt idx="58">
                  <c:v>2003.8333333333333</c:v>
                </c:pt>
                <c:pt idx="59">
                  <c:v>2003.9166666666667</c:v>
                </c:pt>
                <c:pt idx="60">
                  <c:v>2004</c:v>
                </c:pt>
                <c:pt idx="61">
                  <c:v>2004.0833333333333</c:v>
                </c:pt>
                <c:pt idx="62">
                  <c:v>2004.1666666666667</c:v>
                </c:pt>
                <c:pt idx="63">
                  <c:v>2004.25</c:v>
                </c:pt>
                <c:pt idx="64">
                  <c:v>2004.3333333333333</c:v>
                </c:pt>
                <c:pt idx="65">
                  <c:v>2004.4166666666667</c:v>
                </c:pt>
                <c:pt idx="66">
                  <c:v>2004.5</c:v>
                </c:pt>
                <c:pt idx="67">
                  <c:v>2004.5833333333333</c:v>
                </c:pt>
                <c:pt idx="68">
                  <c:v>2004.6666666666667</c:v>
                </c:pt>
                <c:pt idx="69">
                  <c:v>2004.75</c:v>
                </c:pt>
                <c:pt idx="70">
                  <c:v>2004.8333333333333</c:v>
                </c:pt>
                <c:pt idx="71">
                  <c:v>2004.9166666666667</c:v>
                </c:pt>
                <c:pt idx="72">
                  <c:v>2005</c:v>
                </c:pt>
                <c:pt idx="73">
                  <c:v>2005.0833333333333</c:v>
                </c:pt>
                <c:pt idx="74">
                  <c:v>2005.1666666666667</c:v>
                </c:pt>
                <c:pt idx="75">
                  <c:v>2005.25</c:v>
                </c:pt>
                <c:pt idx="76">
                  <c:v>2005.3333333333333</c:v>
                </c:pt>
                <c:pt idx="77">
                  <c:v>2005.4166666666667</c:v>
                </c:pt>
                <c:pt idx="78">
                  <c:v>2005.5</c:v>
                </c:pt>
                <c:pt idx="79">
                  <c:v>2005.5833333333333</c:v>
                </c:pt>
                <c:pt idx="80">
                  <c:v>2005.6666666666667</c:v>
                </c:pt>
                <c:pt idx="81">
                  <c:v>2005.75</c:v>
                </c:pt>
                <c:pt idx="82">
                  <c:v>2005.8333333333333</c:v>
                </c:pt>
                <c:pt idx="83">
                  <c:v>2005.9166666666667</c:v>
                </c:pt>
                <c:pt idx="84">
                  <c:v>2006</c:v>
                </c:pt>
                <c:pt idx="85">
                  <c:v>2006.0833333333333</c:v>
                </c:pt>
                <c:pt idx="86">
                  <c:v>2006.1666666666667</c:v>
                </c:pt>
                <c:pt idx="87">
                  <c:v>2006.25</c:v>
                </c:pt>
                <c:pt idx="88">
                  <c:v>2006.3333333333333</c:v>
                </c:pt>
                <c:pt idx="89">
                  <c:v>2006.4166666666667</c:v>
                </c:pt>
                <c:pt idx="90">
                  <c:v>2006.5</c:v>
                </c:pt>
                <c:pt idx="91">
                  <c:v>2006.5833333333333</c:v>
                </c:pt>
                <c:pt idx="92">
                  <c:v>2006.6666666666667</c:v>
                </c:pt>
                <c:pt idx="93">
                  <c:v>2006.75</c:v>
                </c:pt>
                <c:pt idx="94">
                  <c:v>2006.8333333333333</c:v>
                </c:pt>
                <c:pt idx="95">
                  <c:v>2006.9166666666667</c:v>
                </c:pt>
                <c:pt idx="96">
                  <c:v>2007</c:v>
                </c:pt>
                <c:pt idx="97">
                  <c:v>2007.0833333333333</c:v>
                </c:pt>
                <c:pt idx="98">
                  <c:v>2007.1666666666667</c:v>
                </c:pt>
                <c:pt idx="99">
                  <c:v>2007.25</c:v>
                </c:pt>
                <c:pt idx="100">
                  <c:v>2007.3333333333333</c:v>
                </c:pt>
                <c:pt idx="101">
                  <c:v>2007.4166666666667</c:v>
                </c:pt>
                <c:pt idx="102">
                  <c:v>2007.5</c:v>
                </c:pt>
                <c:pt idx="103">
                  <c:v>2007.5833333333333</c:v>
                </c:pt>
                <c:pt idx="104">
                  <c:v>2007.6666666666667</c:v>
                </c:pt>
                <c:pt idx="105">
                  <c:v>2007.75</c:v>
                </c:pt>
                <c:pt idx="106">
                  <c:v>2007.8333333333333</c:v>
                </c:pt>
                <c:pt idx="107">
                  <c:v>2007.9166666666667</c:v>
                </c:pt>
                <c:pt idx="108">
                  <c:v>2008</c:v>
                </c:pt>
                <c:pt idx="109">
                  <c:v>2008.0833333333333</c:v>
                </c:pt>
                <c:pt idx="110">
                  <c:v>2008.1666666666667</c:v>
                </c:pt>
                <c:pt idx="111">
                  <c:v>2008.25</c:v>
                </c:pt>
                <c:pt idx="112">
                  <c:v>2008.3333333333333</c:v>
                </c:pt>
                <c:pt idx="113">
                  <c:v>2008.4166666666667</c:v>
                </c:pt>
                <c:pt idx="114">
                  <c:v>2008.5</c:v>
                </c:pt>
                <c:pt idx="115">
                  <c:v>2008.5833333333333</c:v>
                </c:pt>
                <c:pt idx="116">
                  <c:v>2008.6666666666667</c:v>
                </c:pt>
                <c:pt idx="117">
                  <c:v>2008.75</c:v>
                </c:pt>
                <c:pt idx="118">
                  <c:v>2008.8333333333333</c:v>
                </c:pt>
                <c:pt idx="119">
                  <c:v>2008.9166666666667</c:v>
                </c:pt>
                <c:pt idx="120">
                  <c:v>2009</c:v>
                </c:pt>
                <c:pt idx="121">
                  <c:v>2009.0833333333333</c:v>
                </c:pt>
                <c:pt idx="122">
                  <c:v>2009.1666666666667</c:v>
                </c:pt>
                <c:pt idx="123">
                  <c:v>2009.25</c:v>
                </c:pt>
                <c:pt idx="124">
                  <c:v>2009.3333333333333</c:v>
                </c:pt>
                <c:pt idx="125">
                  <c:v>2009.4166666666667</c:v>
                </c:pt>
                <c:pt idx="126">
                  <c:v>2009.5</c:v>
                </c:pt>
                <c:pt idx="127">
                  <c:v>2009.5833333333333</c:v>
                </c:pt>
                <c:pt idx="128">
                  <c:v>2009.6666666666667</c:v>
                </c:pt>
                <c:pt idx="129">
                  <c:v>2009.75</c:v>
                </c:pt>
                <c:pt idx="130">
                  <c:v>2009.8333333333333</c:v>
                </c:pt>
                <c:pt idx="131">
                  <c:v>2009.9166666666667</c:v>
                </c:pt>
                <c:pt idx="132">
                  <c:v>2010</c:v>
                </c:pt>
                <c:pt idx="133">
                  <c:v>2010.0833333333333</c:v>
                </c:pt>
                <c:pt idx="134">
                  <c:v>2010.1666666666667</c:v>
                </c:pt>
                <c:pt idx="135">
                  <c:v>2010.25</c:v>
                </c:pt>
                <c:pt idx="136">
                  <c:v>2010.3333333333333</c:v>
                </c:pt>
                <c:pt idx="137">
                  <c:v>2010.4166666666667</c:v>
                </c:pt>
                <c:pt idx="138">
                  <c:v>2010.5</c:v>
                </c:pt>
                <c:pt idx="139">
                  <c:v>2010.5833333333333</c:v>
                </c:pt>
                <c:pt idx="140">
                  <c:v>2010.6666666666667</c:v>
                </c:pt>
                <c:pt idx="141">
                  <c:v>2010.75</c:v>
                </c:pt>
                <c:pt idx="142">
                  <c:v>2010.8333333333333</c:v>
                </c:pt>
                <c:pt idx="143">
                  <c:v>2010.9166666666667</c:v>
                </c:pt>
                <c:pt idx="144">
                  <c:v>2011</c:v>
                </c:pt>
                <c:pt idx="145">
                  <c:v>2011.0833333333333</c:v>
                </c:pt>
                <c:pt idx="146">
                  <c:v>2011.1666666666667</c:v>
                </c:pt>
                <c:pt idx="147">
                  <c:v>2011.25</c:v>
                </c:pt>
                <c:pt idx="148">
                  <c:v>2011.3333333333333</c:v>
                </c:pt>
                <c:pt idx="149">
                  <c:v>2011.4166666666667</c:v>
                </c:pt>
                <c:pt idx="150">
                  <c:v>2011.5</c:v>
                </c:pt>
                <c:pt idx="151">
                  <c:v>2011.5833333333333</c:v>
                </c:pt>
                <c:pt idx="152">
                  <c:v>2011.6666666666667</c:v>
                </c:pt>
                <c:pt idx="153">
                  <c:v>2011.75</c:v>
                </c:pt>
                <c:pt idx="154">
                  <c:v>2011.8333333333333</c:v>
                </c:pt>
                <c:pt idx="155">
                  <c:v>2011.9166666666667</c:v>
                </c:pt>
                <c:pt idx="156">
                  <c:v>2012</c:v>
                </c:pt>
                <c:pt idx="157">
                  <c:v>2012.0833333333333</c:v>
                </c:pt>
                <c:pt idx="158">
                  <c:v>2012.1666666666667</c:v>
                </c:pt>
                <c:pt idx="159">
                  <c:v>2012.25</c:v>
                </c:pt>
                <c:pt idx="160">
                  <c:v>2012.3333333333333</c:v>
                </c:pt>
                <c:pt idx="161">
                  <c:v>2012.4166666666667</c:v>
                </c:pt>
                <c:pt idx="162">
                  <c:v>2012.5</c:v>
                </c:pt>
                <c:pt idx="163">
                  <c:v>2012.5833333333333</c:v>
                </c:pt>
                <c:pt idx="164">
                  <c:v>2012.6666666666667</c:v>
                </c:pt>
                <c:pt idx="165">
                  <c:v>2012.75</c:v>
                </c:pt>
                <c:pt idx="166">
                  <c:v>2012.8333333333333</c:v>
                </c:pt>
                <c:pt idx="167">
                  <c:v>2012.9166666666667</c:v>
                </c:pt>
                <c:pt idx="168">
                  <c:v>2013</c:v>
                </c:pt>
                <c:pt idx="169">
                  <c:v>2013.0833333333333</c:v>
                </c:pt>
                <c:pt idx="170">
                  <c:v>2013.1666666666667</c:v>
                </c:pt>
                <c:pt idx="171">
                  <c:v>2013.25</c:v>
                </c:pt>
                <c:pt idx="172">
                  <c:v>2013.3333333333333</c:v>
                </c:pt>
                <c:pt idx="173">
                  <c:v>2013.4166666666667</c:v>
                </c:pt>
                <c:pt idx="174">
                  <c:v>2013.5</c:v>
                </c:pt>
                <c:pt idx="175">
                  <c:v>2013.5833333333333</c:v>
                </c:pt>
                <c:pt idx="176">
                  <c:v>2013.6666666666667</c:v>
                </c:pt>
                <c:pt idx="177">
                  <c:v>2013.75</c:v>
                </c:pt>
                <c:pt idx="178">
                  <c:v>2013.8333333333333</c:v>
                </c:pt>
                <c:pt idx="179">
                  <c:v>2013.9166666666667</c:v>
                </c:pt>
                <c:pt idx="180">
                  <c:v>2014</c:v>
                </c:pt>
                <c:pt idx="181">
                  <c:v>2014.0833333333333</c:v>
                </c:pt>
                <c:pt idx="182">
                  <c:v>2014.1666666666667</c:v>
                </c:pt>
                <c:pt idx="183">
                  <c:v>2014.25</c:v>
                </c:pt>
                <c:pt idx="184">
                  <c:v>2014.3333333333333</c:v>
                </c:pt>
                <c:pt idx="185">
                  <c:v>2014.4166666666667</c:v>
                </c:pt>
                <c:pt idx="186">
                  <c:v>2014.5</c:v>
                </c:pt>
                <c:pt idx="187">
                  <c:v>2014.5833333333333</c:v>
                </c:pt>
                <c:pt idx="188">
                  <c:v>2014.6666666666667</c:v>
                </c:pt>
                <c:pt idx="189">
                  <c:v>2014.75</c:v>
                </c:pt>
                <c:pt idx="190">
                  <c:v>2014.8333333333333</c:v>
                </c:pt>
                <c:pt idx="191">
                  <c:v>2014.9166666666667</c:v>
                </c:pt>
                <c:pt idx="192">
                  <c:v>2015</c:v>
                </c:pt>
                <c:pt idx="193">
                  <c:v>2015.0833333333333</c:v>
                </c:pt>
                <c:pt idx="194">
                  <c:v>2015.1666666666667</c:v>
                </c:pt>
                <c:pt idx="195">
                  <c:v>2015.25</c:v>
                </c:pt>
                <c:pt idx="196">
                  <c:v>2015.3333333333333</c:v>
                </c:pt>
                <c:pt idx="197">
                  <c:v>2015.4166666666667</c:v>
                </c:pt>
                <c:pt idx="198">
                  <c:v>2015.5</c:v>
                </c:pt>
                <c:pt idx="199">
                  <c:v>2015.5833333333333</c:v>
                </c:pt>
                <c:pt idx="200">
                  <c:v>2015.6666666666667</c:v>
                </c:pt>
                <c:pt idx="201">
                  <c:v>2015.75</c:v>
                </c:pt>
                <c:pt idx="202">
                  <c:v>2015.8333333333333</c:v>
                </c:pt>
                <c:pt idx="203">
                  <c:v>2015.9166666666667</c:v>
                </c:pt>
                <c:pt idx="204">
                  <c:v>2016</c:v>
                </c:pt>
                <c:pt idx="205">
                  <c:v>2016.0833333333333</c:v>
                </c:pt>
                <c:pt idx="206">
                  <c:v>2016.1666666666667</c:v>
                </c:pt>
                <c:pt idx="207">
                  <c:v>2016.25</c:v>
                </c:pt>
                <c:pt idx="208">
                  <c:v>2016.3333333333333</c:v>
                </c:pt>
                <c:pt idx="209">
                  <c:v>2016.4166666666667</c:v>
                </c:pt>
                <c:pt idx="210">
                  <c:v>2016.5</c:v>
                </c:pt>
                <c:pt idx="211">
                  <c:v>2016.5833333333333</c:v>
                </c:pt>
                <c:pt idx="212">
                  <c:v>2016.6666666666667</c:v>
                </c:pt>
                <c:pt idx="213">
                  <c:v>2016.75</c:v>
                </c:pt>
                <c:pt idx="214">
                  <c:v>2016.8333333333333</c:v>
                </c:pt>
                <c:pt idx="215">
                  <c:v>2016.9166666666667</c:v>
                </c:pt>
                <c:pt idx="216">
                  <c:v>2017</c:v>
                </c:pt>
                <c:pt idx="217">
                  <c:v>2017.0833333333333</c:v>
                </c:pt>
                <c:pt idx="218">
                  <c:v>2017.1666666666667</c:v>
                </c:pt>
                <c:pt idx="219">
                  <c:v>2017.25</c:v>
                </c:pt>
                <c:pt idx="220">
                  <c:v>2017.3333333333333</c:v>
                </c:pt>
                <c:pt idx="221">
                  <c:v>2017.4166666666667</c:v>
                </c:pt>
                <c:pt idx="222">
                  <c:v>2017.5</c:v>
                </c:pt>
                <c:pt idx="223">
                  <c:v>2017.5833333333333</c:v>
                </c:pt>
                <c:pt idx="224">
                  <c:v>2017.6666666666667</c:v>
                </c:pt>
                <c:pt idx="225">
                  <c:v>2017.75</c:v>
                </c:pt>
                <c:pt idx="226">
                  <c:v>2017.8333333333333</c:v>
                </c:pt>
                <c:pt idx="227">
                  <c:v>2017.9166666666667</c:v>
                </c:pt>
                <c:pt idx="228">
                  <c:v>2018</c:v>
                </c:pt>
                <c:pt idx="229">
                  <c:v>2018.0833333333333</c:v>
                </c:pt>
                <c:pt idx="230">
                  <c:v>2018.1666666666667</c:v>
                </c:pt>
                <c:pt idx="231">
                  <c:v>2018.25</c:v>
                </c:pt>
                <c:pt idx="232">
                  <c:v>2018.3333333333333</c:v>
                </c:pt>
                <c:pt idx="233">
                  <c:v>2018.4166666666667</c:v>
                </c:pt>
                <c:pt idx="234">
                  <c:v>2018.5</c:v>
                </c:pt>
                <c:pt idx="235">
                  <c:v>2018.5833333333333</c:v>
                </c:pt>
                <c:pt idx="236">
                  <c:v>2018.6666666666667</c:v>
                </c:pt>
                <c:pt idx="237">
                  <c:v>2018.75</c:v>
                </c:pt>
                <c:pt idx="238">
                  <c:v>2018.8333333333333</c:v>
                </c:pt>
                <c:pt idx="239">
                  <c:v>2018.9166666666667</c:v>
                </c:pt>
                <c:pt idx="240">
                  <c:v>2019</c:v>
                </c:pt>
                <c:pt idx="241">
                  <c:v>2019.0833333333333</c:v>
                </c:pt>
                <c:pt idx="242">
                  <c:v>2019.1666666666667</c:v>
                </c:pt>
                <c:pt idx="243">
                  <c:v>2019.25</c:v>
                </c:pt>
                <c:pt idx="244">
                  <c:v>2019.3333333333333</c:v>
                </c:pt>
                <c:pt idx="245">
                  <c:v>2019.4166666666667</c:v>
                </c:pt>
                <c:pt idx="246">
                  <c:v>2019.5</c:v>
                </c:pt>
                <c:pt idx="247">
                  <c:v>2019.5833333333333</c:v>
                </c:pt>
                <c:pt idx="248">
                  <c:v>2019.6666666666667</c:v>
                </c:pt>
                <c:pt idx="249">
                  <c:v>2019.75</c:v>
                </c:pt>
                <c:pt idx="250">
                  <c:v>2019.8333333333333</c:v>
                </c:pt>
                <c:pt idx="251">
                  <c:v>2019.9166666666667</c:v>
                </c:pt>
                <c:pt idx="252">
                  <c:v>2020</c:v>
                </c:pt>
                <c:pt idx="253">
                  <c:v>2020.0833333333333</c:v>
                </c:pt>
                <c:pt idx="254">
                  <c:v>2020.1666666666667</c:v>
                </c:pt>
                <c:pt idx="255">
                  <c:v>2020.25</c:v>
                </c:pt>
                <c:pt idx="256">
                  <c:v>2020.3333333333333</c:v>
                </c:pt>
                <c:pt idx="257">
                  <c:v>2020.4166666666667</c:v>
                </c:pt>
                <c:pt idx="258">
                  <c:v>2020.5</c:v>
                </c:pt>
                <c:pt idx="259">
                  <c:v>2020.5833333333333</c:v>
                </c:pt>
                <c:pt idx="260">
                  <c:v>2020.6666666666667</c:v>
                </c:pt>
                <c:pt idx="261">
                  <c:v>2020.75</c:v>
                </c:pt>
                <c:pt idx="262">
                  <c:v>2020.8333333333333</c:v>
                </c:pt>
                <c:pt idx="263">
                  <c:v>2020.9166666666667</c:v>
                </c:pt>
                <c:pt idx="264">
                  <c:v>2021</c:v>
                </c:pt>
                <c:pt idx="265">
                  <c:v>2021.0833333333333</c:v>
                </c:pt>
                <c:pt idx="266">
                  <c:v>2021.1666666666667</c:v>
                </c:pt>
                <c:pt idx="267">
                  <c:v>2021.25</c:v>
                </c:pt>
                <c:pt idx="268">
                  <c:v>2021.3333333333333</c:v>
                </c:pt>
                <c:pt idx="269">
                  <c:v>2021.4166666666667</c:v>
                </c:pt>
                <c:pt idx="270">
                  <c:v>2021.5</c:v>
                </c:pt>
                <c:pt idx="271">
                  <c:v>2021.5833333333333</c:v>
                </c:pt>
                <c:pt idx="272">
                  <c:v>2021.6666666666667</c:v>
                </c:pt>
                <c:pt idx="273">
                  <c:v>2021.75</c:v>
                </c:pt>
                <c:pt idx="274">
                  <c:v>2021.8333333333333</c:v>
                </c:pt>
                <c:pt idx="275">
                  <c:v>2021.9166666666667</c:v>
                </c:pt>
                <c:pt idx="276">
                  <c:v>2022</c:v>
                </c:pt>
                <c:pt idx="277">
                  <c:v>2022.0833333333333</c:v>
                </c:pt>
                <c:pt idx="278">
                  <c:v>2022.1666666666667</c:v>
                </c:pt>
                <c:pt idx="279">
                  <c:v>2022.25</c:v>
                </c:pt>
                <c:pt idx="280">
                  <c:v>2022.3333333333333</c:v>
                </c:pt>
                <c:pt idx="281">
                  <c:v>2022.4166666666667</c:v>
                </c:pt>
                <c:pt idx="282">
                  <c:v>2022.5</c:v>
                </c:pt>
                <c:pt idx="283">
                  <c:v>2022.5833333333333</c:v>
                </c:pt>
                <c:pt idx="284">
                  <c:v>2022.6666666666667</c:v>
                </c:pt>
                <c:pt idx="285">
                  <c:v>2022.75</c:v>
                </c:pt>
                <c:pt idx="286">
                  <c:v>2022.8333333333333</c:v>
                </c:pt>
                <c:pt idx="287">
                  <c:v>2022.9166666666667</c:v>
                </c:pt>
              </c:numCache>
            </c:numRef>
          </c:xVal>
          <c:yVal>
            <c:numRef>
              <c:f>Vert_Atl!$S$293:$S$999</c:f>
              <c:numCache>
                <c:formatCode>General</c:formatCode>
                <c:ptCount val="707"/>
                <c:pt idx="4" formatCode="0.0">
                  <c:v>28.54</c:v>
                </c:pt>
                <c:pt idx="5" formatCode="0.0">
                  <c:v>29.65</c:v>
                </c:pt>
                <c:pt idx="6" formatCode="0.0">
                  <c:v>29.27</c:v>
                </c:pt>
                <c:pt idx="7" formatCode="0.0">
                  <c:v>28.8</c:v>
                </c:pt>
                <c:pt idx="23" formatCode="0.0">
                  <c:v>27.37</c:v>
                </c:pt>
                <c:pt idx="24" formatCode="0.0">
                  <c:v>26.99</c:v>
                </c:pt>
                <c:pt idx="25" formatCode="0.0">
                  <c:v>26.82</c:v>
                </c:pt>
                <c:pt idx="26" formatCode="0.0">
                  <c:v>27.82</c:v>
                </c:pt>
                <c:pt idx="27" formatCode="0.0">
                  <c:v>27.74</c:v>
                </c:pt>
                <c:pt idx="28" formatCode="0.0">
                  <c:v>28.93</c:v>
                </c:pt>
                <c:pt idx="29" formatCode="0.0">
                  <c:v>29</c:v>
                </c:pt>
                <c:pt idx="30" formatCode="0.0">
                  <c:v>28.24</c:v>
                </c:pt>
                <c:pt idx="31" formatCode="0.0">
                  <c:v>28.69</c:v>
                </c:pt>
                <c:pt idx="32" formatCode="0.0">
                  <c:v>29.17</c:v>
                </c:pt>
                <c:pt idx="33" formatCode="0.0">
                  <c:v>29.65</c:v>
                </c:pt>
                <c:pt idx="34" formatCode="0.0">
                  <c:v>28.2</c:v>
                </c:pt>
                <c:pt idx="35" formatCode="0.0">
                  <c:v>27.36</c:v>
                </c:pt>
                <c:pt idx="36" formatCode="0.0">
                  <c:v>27.52</c:v>
                </c:pt>
                <c:pt idx="37" formatCode="0.0">
                  <c:v>27.7</c:v>
                </c:pt>
                <c:pt idx="38" formatCode="0.0">
                  <c:v>27.91</c:v>
                </c:pt>
                <c:pt idx="39" formatCode="0.0">
                  <c:v>28.36</c:v>
                </c:pt>
                <c:pt idx="40" formatCode="0.0">
                  <c:v>28.23</c:v>
                </c:pt>
                <c:pt idx="41" formatCode="0.0">
                  <c:v>29.7</c:v>
                </c:pt>
                <c:pt idx="42" formatCode="0.0">
                  <c:v>28.47</c:v>
                </c:pt>
                <c:pt idx="43" formatCode="0.0">
                  <c:v>28.25</c:v>
                </c:pt>
                <c:pt idx="44" formatCode="0.0">
                  <c:v>29.63</c:v>
                </c:pt>
                <c:pt idx="45" formatCode="0.0">
                  <c:v>29.37</c:v>
                </c:pt>
                <c:pt idx="46" formatCode="0.0">
                  <c:v>28.41</c:v>
                </c:pt>
                <c:pt idx="47" formatCode="0.0">
                  <c:v>27.92</c:v>
                </c:pt>
                <c:pt idx="48" formatCode="0.0">
                  <c:v>27.87</c:v>
                </c:pt>
                <c:pt idx="49" formatCode="0.0">
                  <c:v>27.7</c:v>
                </c:pt>
                <c:pt idx="50" formatCode="0.0">
                  <c:v>28.97</c:v>
                </c:pt>
                <c:pt idx="51" formatCode="0.0">
                  <c:v>29.35</c:v>
                </c:pt>
                <c:pt idx="52" formatCode="0.0">
                  <c:v>29.68</c:v>
                </c:pt>
                <c:pt idx="53" formatCode="0.0">
                  <c:v>29.93</c:v>
                </c:pt>
                <c:pt idx="54" formatCode="0.0">
                  <c:v>29.18</c:v>
                </c:pt>
                <c:pt idx="55" formatCode="0.0">
                  <c:v>28.75</c:v>
                </c:pt>
                <c:pt idx="56" formatCode="0.0">
                  <c:v>29.87</c:v>
                </c:pt>
                <c:pt idx="57" formatCode="0.0">
                  <c:v>29.98</c:v>
                </c:pt>
                <c:pt idx="58" formatCode="0.0">
                  <c:v>29.2</c:v>
                </c:pt>
                <c:pt idx="59" formatCode="0.0">
                  <c:v>27.55</c:v>
                </c:pt>
                <c:pt idx="60" formatCode="0.0">
                  <c:v>27.57</c:v>
                </c:pt>
                <c:pt idx="61" formatCode="0.0">
                  <c:v>27.96</c:v>
                </c:pt>
                <c:pt idx="62" formatCode="0.0">
                  <c:v>27.78</c:v>
                </c:pt>
                <c:pt idx="63" formatCode="0.0">
                  <c:v>28.67</c:v>
                </c:pt>
                <c:pt idx="64" formatCode="0.0">
                  <c:v>28.41</c:v>
                </c:pt>
                <c:pt idx="65" formatCode="0.0">
                  <c:v>28.7</c:v>
                </c:pt>
                <c:pt idx="66" formatCode="0.0">
                  <c:v>28.26</c:v>
                </c:pt>
                <c:pt idx="67" formatCode="0.0">
                  <c:v>28.64</c:v>
                </c:pt>
                <c:pt idx="68" formatCode="0.0">
                  <c:v>29.75</c:v>
                </c:pt>
                <c:pt idx="69" formatCode="0.0">
                  <c:v>29.86</c:v>
                </c:pt>
                <c:pt idx="70" formatCode="0.0">
                  <c:v>28.34</c:v>
                </c:pt>
                <c:pt idx="71" formatCode="0.0">
                  <c:v>27.65</c:v>
                </c:pt>
                <c:pt idx="72" formatCode="0.0">
                  <c:v>26.78</c:v>
                </c:pt>
                <c:pt idx="73" formatCode="0.0">
                  <c:v>27.11</c:v>
                </c:pt>
                <c:pt idx="74" formatCode="0.0">
                  <c:v>29.18</c:v>
                </c:pt>
                <c:pt idx="75" formatCode="0.0">
                  <c:v>28.98</c:v>
                </c:pt>
                <c:pt idx="76" formatCode="0.0">
                  <c:v>29.76</c:v>
                </c:pt>
                <c:pt idx="77" formatCode="0.0">
                  <c:v>30.36</c:v>
                </c:pt>
                <c:pt idx="78" formatCode="0.0">
                  <c:v>30.04</c:v>
                </c:pt>
                <c:pt idx="79" formatCode="0.0">
                  <c:v>29.19</c:v>
                </c:pt>
                <c:pt idx="80" formatCode="0.0">
                  <c:v>29.28</c:v>
                </c:pt>
                <c:pt idx="81" formatCode="0.0">
                  <c:v>30.08</c:v>
                </c:pt>
                <c:pt idx="82" formatCode="0.0">
                  <c:v>28.41</c:v>
                </c:pt>
                <c:pt idx="83" formatCode="0.0">
                  <c:v>28.2</c:v>
                </c:pt>
                <c:pt idx="84" formatCode="0.0">
                  <c:v>27.76</c:v>
                </c:pt>
                <c:pt idx="85" formatCode="0.0">
                  <c:v>27.69</c:v>
                </c:pt>
                <c:pt idx="86" formatCode="0.0">
                  <c:v>27.64</c:v>
                </c:pt>
                <c:pt idx="87" formatCode="0.0">
                  <c:v>28.4</c:v>
                </c:pt>
                <c:pt idx="88" formatCode="0.0">
                  <c:v>29.38</c:v>
                </c:pt>
                <c:pt idx="89" formatCode="0.0">
                  <c:v>29.27</c:v>
                </c:pt>
                <c:pt idx="90" formatCode="0.0">
                  <c:v>28.81</c:v>
                </c:pt>
                <c:pt idx="91" formatCode="0.0">
                  <c:v>28.96</c:v>
                </c:pt>
                <c:pt idx="92" formatCode="0.0">
                  <c:v>29.21</c:v>
                </c:pt>
                <c:pt idx="93" formatCode="0.0">
                  <c:v>29.7</c:v>
                </c:pt>
                <c:pt idx="94" formatCode="0.0">
                  <c:v>28.92</c:v>
                </c:pt>
                <c:pt idx="95" formatCode="0.0">
                  <c:v>28.06</c:v>
                </c:pt>
                <c:pt idx="96" formatCode="0.0">
                  <c:v>27.6</c:v>
                </c:pt>
                <c:pt idx="97" formatCode="0.0">
                  <c:v>28.43</c:v>
                </c:pt>
                <c:pt idx="98" formatCode="0.0">
                  <c:v>28.87</c:v>
                </c:pt>
                <c:pt idx="99" formatCode="0.0">
                  <c:v>29.45</c:v>
                </c:pt>
                <c:pt idx="100" formatCode="0.0">
                  <c:v>29.69</c:v>
                </c:pt>
                <c:pt idx="101" formatCode="0.0">
                  <c:v>29.89</c:v>
                </c:pt>
                <c:pt idx="102" formatCode="0.0">
                  <c:v>28.95</c:v>
                </c:pt>
                <c:pt idx="103" formatCode="0.0">
                  <c:v>29.63</c:v>
                </c:pt>
                <c:pt idx="104" formatCode="0.0">
                  <c:v>29.83</c:v>
                </c:pt>
                <c:pt idx="105" formatCode="0.0">
                  <c:v>30.12</c:v>
                </c:pt>
                <c:pt idx="106" formatCode="0.0">
                  <c:v>28.35</c:v>
                </c:pt>
                <c:pt idx="107" formatCode="0.0">
                  <c:v>27.21</c:v>
                </c:pt>
                <c:pt idx="108" formatCode="0.0">
                  <c:v>27.22</c:v>
                </c:pt>
                <c:pt idx="109" formatCode="0.0">
                  <c:v>27.41</c:v>
                </c:pt>
                <c:pt idx="110" formatCode="0.0">
                  <c:v>27.96</c:v>
                </c:pt>
                <c:pt idx="111" formatCode="0.0">
                  <c:v>28.35</c:v>
                </c:pt>
                <c:pt idx="112" formatCode="0.0">
                  <c:v>28.97</c:v>
                </c:pt>
                <c:pt idx="113" formatCode="0.0">
                  <c:v>28.98</c:v>
                </c:pt>
                <c:pt idx="114" formatCode="0.0">
                  <c:v>28.54</c:v>
                </c:pt>
                <c:pt idx="115" formatCode="0.0">
                  <c:v>29.08</c:v>
                </c:pt>
                <c:pt idx="116" formatCode="0.0">
                  <c:v>30.05</c:v>
                </c:pt>
                <c:pt idx="117" formatCode="0.0">
                  <c:v>30.02</c:v>
                </c:pt>
                <c:pt idx="118" formatCode="0.0">
                  <c:v>28.19</c:v>
                </c:pt>
                <c:pt idx="119" formatCode="0.0">
                  <c:v>27.1</c:v>
                </c:pt>
                <c:pt idx="120" formatCode="0.0">
                  <c:v>27.25</c:v>
                </c:pt>
                <c:pt idx="121" formatCode="0.0">
                  <c:v>26.8</c:v>
                </c:pt>
                <c:pt idx="122" formatCode="0.0">
                  <c:v>27.15</c:v>
                </c:pt>
                <c:pt idx="123" formatCode="0.0">
                  <c:v>28.58</c:v>
                </c:pt>
                <c:pt idx="124" formatCode="0.0">
                  <c:v>28.92</c:v>
                </c:pt>
                <c:pt idx="125" formatCode="0.0">
                  <c:v>29.52</c:v>
                </c:pt>
                <c:pt idx="126" formatCode="0.0">
                  <c:v>28.84</c:v>
                </c:pt>
                <c:pt idx="127" formatCode="0.0">
                  <c:v>28.74</c:v>
                </c:pt>
                <c:pt idx="128" formatCode="0.0">
                  <c:v>29.53</c:v>
                </c:pt>
                <c:pt idx="129" formatCode="0.0">
                  <c:v>29.22</c:v>
                </c:pt>
                <c:pt idx="130" formatCode="0.0">
                  <c:v>28.62</c:v>
                </c:pt>
                <c:pt idx="131" formatCode="0.0">
                  <c:v>28.02</c:v>
                </c:pt>
                <c:pt idx="132" formatCode="0.0">
                  <c:v>27.75</c:v>
                </c:pt>
                <c:pt idx="133" formatCode="0.0">
                  <c:v>28.1</c:v>
                </c:pt>
                <c:pt idx="134" formatCode="0.0">
                  <c:v>27.86</c:v>
                </c:pt>
                <c:pt idx="135" formatCode="0.0">
                  <c:v>28.93</c:v>
                </c:pt>
                <c:pt idx="136" formatCode="0.0">
                  <c:v>29.52</c:v>
                </c:pt>
                <c:pt idx="137" formatCode="0.0">
                  <c:v>29.91</c:v>
                </c:pt>
                <c:pt idx="138" formatCode="0.0">
                  <c:v>29.77</c:v>
                </c:pt>
                <c:pt idx="139" formatCode="0.0">
                  <c:v>29.91</c:v>
                </c:pt>
                <c:pt idx="140" formatCode="0.0">
                  <c:v>30.73</c:v>
                </c:pt>
                <c:pt idx="141" formatCode="0.0">
                  <c:v>29.44</c:v>
                </c:pt>
                <c:pt idx="142" formatCode="0.0">
                  <c:v>28.15</c:v>
                </c:pt>
                <c:pt idx="143" formatCode="0.0">
                  <c:v>26.7</c:v>
                </c:pt>
                <c:pt idx="144" formatCode="0.0">
                  <c:v>26.67</c:v>
                </c:pt>
                <c:pt idx="145" formatCode="0.0">
                  <c:v>27.81</c:v>
                </c:pt>
                <c:pt idx="146" formatCode="0.0">
                  <c:v>28.03</c:v>
                </c:pt>
                <c:pt idx="147" formatCode="0.0">
                  <c:v>28.54</c:v>
                </c:pt>
                <c:pt idx="148" formatCode="0.0">
                  <c:v>29.47</c:v>
                </c:pt>
                <c:pt idx="149" formatCode="0.0">
                  <c:v>29.81</c:v>
                </c:pt>
                <c:pt idx="150" formatCode="0.0">
                  <c:v>29.33</c:v>
                </c:pt>
                <c:pt idx="151" formatCode="0.0">
                  <c:v>29.47</c:v>
                </c:pt>
                <c:pt idx="152" formatCode="0.0">
                  <c:v>29.83</c:v>
                </c:pt>
                <c:pt idx="153" formatCode="0.0">
                  <c:v>29.7</c:v>
                </c:pt>
                <c:pt idx="154" formatCode="0.0">
                  <c:v>28.35</c:v>
                </c:pt>
                <c:pt idx="155" formatCode="0.0">
                  <c:v>26.95</c:v>
                </c:pt>
                <c:pt idx="156" formatCode="0.0">
                  <c:v>27.18</c:v>
                </c:pt>
                <c:pt idx="157" formatCode="0.0">
                  <c:v>27.66</c:v>
                </c:pt>
                <c:pt idx="158" formatCode="0.0">
                  <c:v>27.43</c:v>
                </c:pt>
                <c:pt idx="159" formatCode="0.0">
                  <c:v>28.75</c:v>
                </c:pt>
                <c:pt idx="160" formatCode="0.0">
                  <c:v>29.7</c:v>
                </c:pt>
                <c:pt idx="161" formatCode="0.0">
                  <c:v>30</c:v>
                </c:pt>
                <c:pt idx="162" formatCode="0.0">
                  <c:v>28.72</c:v>
                </c:pt>
                <c:pt idx="163" formatCode="0.0">
                  <c:v>29.14</c:v>
                </c:pt>
                <c:pt idx="164" formatCode="0.0">
                  <c:v>29.22</c:v>
                </c:pt>
                <c:pt idx="165" formatCode="0.0">
                  <c:v>29.23</c:v>
                </c:pt>
                <c:pt idx="166" formatCode="0.0">
                  <c:v>28.17</c:v>
                </c:pt>
                <c:pt idx="167" formatCode="0.0">
                  <c:v>27.49</c:v>
                </c:pt>
                <c:pt idx="168" formatCode="0.0">
                  <c:v>27.72</c:v>
                </c:pt>
                <c:pt idx="169" formatCode="0.0">
                  <c:v>27.96</c:v>
                </c:pt>
                <c:pt idx="170" formatCode="0.0">
                  <c:v>27.79</c:v>
                </c:pt>
                <c:pt idx="171" formatCode="0.0">
                  <c:v>28.66</c:v>
                </c:pt>
                <c:pt idx="172" formatCode="0.0">
                  <c:v>29.07</c:v>
                </c:pt>
                <c:pt idx="173" formatCode="0.0">
                  <c:v>29.12</c:v>
                </c:pt>
                <c:pt idx="174" formatCode="0.0">
                  <c:v>28.66</c:v>
                </c:pt>
                <c:pt idx="175" formatCode="0.0">
                  <c:v>28.91</c:v>
                </c:pt>
                <c:pt idx="176" formatCode="0.0">
                  <c:v>29.91</c:v>
                </c:pt>
                <c:pt idx="177" formatCode="0.0">
                  <c:v>29.81</c:v>
                </c:pt>
                <c:pt idx="178" formatCode="0.0">
                  <c:v>29.45</c:v>
                </c:pt>
                <c:pt idx="179" formatCode="0.0">
                  <c:v>28.56</c:v>
                </c:pt>
                <c:pt idx="180" formatCode="0.0">
                  <c:v>27.98</c:v>
                </c:pt>
                <c:pt idx="181" formatCode="0.0">
                  <c:v>27.92</c:v>
                </c:pt>
                <c:pt idx="182" formatCode="0.0">
                  <c:v>28.62</c:v>
                </c:pt>
                <c:pt idx="183" formatCode="0.0">
                  <c:v>29.04</c:v>
                </c:pt>
                <c:pt idx="184" formatCode="0.0">
                  <c:v>29.44</c:v>
                </c:pt>
                <c:pt idx="185" formatCode="0.0">
                  <c:v>29.32</c:v>
                </c:pt>
                <c:pt idx="186" formatCode="0.0">
                  <c:v>28.51</c:v>
                </c:pt>
                <c:pt idx="187" formatCode="0.0">
                  <c:v>28.79</c:v>
                </c:pt>
                <c:pt idx="188" formatCode="0.0">
                  <c:v>29.41</c:v>
                </c:pt>
                <c:pt idx="189" formatCode="0.0">
                  <c:v>29.39</c:v>
                </c:pt>
                <c:pt idx="190" formatCode="0.0">
                  <c:v>28.52</c:v>
                </c:pt>
                <c:pt idx="191" formatCode="0.0">
                  <c:v>27.59</c:v>
                </c:pt>
                <c:pt idx="192" formatCode="0.0">
                  <c:v>27.57</c:v>
                </c:pt>
                <c:pt idx="193" formatCode="0.0">
                  <c:v>27.48</c:v>
                </c:pt>
                <c:pt idx="194" formatCode="0.0">
                  <c:v>28.07</c:v>
                </c:pt>
                <c:pt idx="195" formatCode="0.0">
                  <c:v>28.58</c:v>
                </c:pt>
                <c:pt idx="196" formatCode="0.0">
                  <c:v>28.85</c:v>
                </c:pt>
                <c:pt idx="197" formatCode="0.0">
                  <c:v>29.31</c:v>
                </c:pt>
                <c:pt idx="198" formatCode="0.0">
                  <c:v>28.72</c:v>
                </c:pt>
                <c:pt idx="199" formatCode="0.0">
                  <c:v>28.74</c:v>
                </c:pt>
                <c:pt idx="200" formatCode="0.0">
                  <c:v>29.21</c:v>
                </c:pt>
                <c:pt idx="201" formatCode="0.0">
                  <c:v>30.34</c:v>
                </c:pt>
                <c:pt idx="202" formatCode="0.0">
                  <c:v>29.96</c:v>
                </c:pt>
                <c:pt idx="203" formatCode="0.0">
                  <c:v>28.94</c:v>
                </c:pt>
                <c:pt idx="204" formatCode="0.0">
                  <c:v>28.84</c:v>
                </c:pt>
                <c:pt idx="205" formatCode="0.0">
                  <c:v>28.13</c:v>
                </c:pt>
                <c:pt idx="206" formatCode="0.0">
                  <c:v>28.95</c:v>
                </c:pt>
                <c:pt idx="207" formatCode="0.0">
                  <c:v>29.54</c:v>
                </c:pt>
                <c:pt idx="208" formatCode="0.0">
                  <c:v>29.99</c:v>
                </c:pt>
                <c:pt idx="209" formatCode="0.0">
                  <c:v>29.94</c:v>
                </c:pt>
                <c:pt idx="210" formatCode="0.0">
                  <c:v>28.8</c:v>
                </c:pt>
                <c:pt idx="211" formatCode="0.0">
                  <c:v>29.03</c:v>
                </c:pt>
                <c:pt idx="212" formatCode="0.0">
                  <c:v>29.58</c:v>
                </c:pt>
                <c:pt idx="213" formatCode="0.0">
                  <c:v>29.86</c:v>
                </c:pt>
                <c:pt idx="214" formatCode="0.0">
                  <c:v>28.94</c:v>
                </c:pt>
                <c:pt idx="215" formatCode="0.0">
                  <c:v>28.23</c:v>
                </c:pt>
                <c:pt idx="216" formatCode="0.0">
                  <c:v>27.84</c:v>
                </c:pt>
                <c:pt idx="217" formatCode="0.0">
                  <c:v>28.11</c:v>
                </c:pt>
                <c:pt idx="218" formatCode="0.0">
                  <c:v>28.23</c:v>
                </c:pt>
                <c:pt idx="219" formatCode="0.0">
                  <c:v>29.46</c:v>
                </c:pt>
                <c:pt idx="220" formatCode="0.0">
                  <c:v>30.3</c:v>
                </c:pt>
                <c:pt idx="221" formatCode="0.0">
                  <c:v>30.3</c:v>
                </c:pt>
                <c:pt idx="222" formatCode="0.0">
                  <c:v>28.95</c:v>
                </c:pt>
                <c:pt idx="223" formatCode="0.0">
                  <c:v>29.39</c:v>
                </c:pt>
                <c:pt idx="224" formatCode="0.0">
                  <c:v>30.38</c:v>
                </c:pt>
                <c:pt idx="225" formatCode="0.0">
                  <c:v>30.17</c:v>
                </c:pt>
                <c:pt idx="226" formatCode="0.0">
                  <c:v>29.24</c:v>
                </c:pt>
                <c:pt idx="227" formatCode="0.0">
                  <c:v>27.39</c:v>
                </c:pt>
                <c:pt idx="228" formatCode="0.0">
                  <c:v>26.620999999999999</c:v>
                </c:pt>
                <c:pt idx="229" formatCode="0.0">
                  <c:v>27.09</c:v>
                </c:pt>
                <c:pt idx="230" formatCode="0.0">
                  <c:v>27.919</c:v>
                </c:pt>
                <c:pt idx="231" formatCode="0.0">
                  <c:v>28.56</c:v>
                </c:pt>
                <c:pt idx="232" formatCode="0.0">
                  <c:v>29.617999999999999</c:v>
                </c:pt>
                <c:pt idx="233" formatCode="0.0">
                  <c:v>29.338000000000001</c:v>
                </c:pt>
                <c:pt idx="234" formatCode="0.0">
                  <c:v>28.094000000000001</c:v>
                </c:pt>
                <c:pt idx="235" formatCode="0.0">
                  <c:v>28.693000000000001</c:v>
                </c:pt>
                <c:pt idx="236" formatCode="0.0">
                  <c:v>29.318999999999999</c:v>
                </c:pt>
                <c:pt idx="237" formatCode="0.0">
                  <c:v>29.466000000000001</c:v>
                </c:pt>
                <c:pt idx="238" formatCode="0.0">
                  <c:v>28.795000000000002</c:v>
                </c:pt>
                <c:pt idx="239" formatCode="0.0">
                  <c:v>28.594000000000001</c:v>
                </c:pt>
                <c:pt idx="240" formatCode="0.0">
                  <c:v>28.140999999999998</c:v>
                </c:pt>
                <c:pt idx="241" formatCode="0.0">
                  <c:v>28.513999999999999</c:v>
                </c:pt>
                <c:pt idx="242" formatCode="0.0">
                  <c:v>28.247</c:v>
                </c:pt>
                <c:pt idx="243" formatCode="0.0">
                  <c:v>28.81</c:v>
                </c:pt>
                <c:pt idx="244" formatCode="0.0">
                  <c:v>29.388999999999999</c:v>
                </c:pt>
                <c:pt idx="245" formatCode="0.0">
                  <c:v>29.795000000000002</c:v>
                </c:pt>
                <c:pt idx="246" formatCode="0.0">
                  <c:v>28.8</c:v>
                </c:pt>
                <c:pt idx="247" formatCode="0.0">
                  <c:v>29.042999999999999</c:v>
                </c:pt>
                <c:pt idx="248" formatCode="0.0">
                  <c:v>29.533000000000001</c:v>
                </c:pt>
                <c:pt idx="249" formatCode="0.0">
                  <c:v>30.096</c:v>
                </c:pt>
                <c:pt idx="250" formatCode="0.0">
                  <c:v>29.044</c:v>
                </c:pt>
                <c:pt idx="268" formatCode="0.0">
                  <c:v>28.917999999999999</c:v>
                </c:pt>
                <c:pt idx="269" formatCode="0.0">
                  <c:v>29.356000000000002</c:v>
                </c:pt>
                <c:pt idx="270" formatCode="0.0">
                  <c:v>28.971</c:v>
                </c:pt>
                <c:pt idx="271" formatCode="0.0">
                  <c:v>29.326000000000001</c:v>
                </c:pt>
                <c:pt idx="272" formatCode="0.0">
                  <c:v>29.666</c:v>
                </c:pt>
                <c:pt idx="273" formatCode="0.0">
                  <c:v>29.951000000000001</c:v>
                </c:pt>
                <c:pt idx="274" formatCode="0.0">
                  <c:v>28.95</c:v>
                </c:pt>
                <c:pt idx="275" formatCode="0.0">
                  <c:v>27.891999999999999</c:v>
                </c:pt>
                <c:pt idx="276" formatCode="0.0">
                  <c:v>28.28</c:v>
                </c:pt>
                <c:pt idx="277" formatCode="0.0">
                  <c:v>28.010999999999999</c:v>
                </c:pt>
                <c:pt idx="278" formatCode="0.0">
                  <c:v>28.37</c:v>
                </c:pt>
                <c:pt idx="279" formatCode="0.0">
                  <c:v>28.934000000000001</c:v>
                </c:pt>
                <c:pt idx="280" formatCode="0.0">
                  <c:v>29.469000000000001</c:v>
                </c:pt>
                <c:pt idx="281" formatCode="0.0">
                  <c:v>29.509</c:v>
                </c:pt>
              </c:numCache>
            </c:numRef>
          </c:yVal>
          <c:smooth val="0"/>
          <c:extLst>
            <c:ext xmlns:c16="http://schemas.microsoft.com/office/drawing/2014/chart" uri="{C3380CC4-5D6E-409C-BE32-E72D297353CC}">
              <c16:uniqueId val="{00000000-32A3-4C0D-9593-39AB1FC5A41E}"/>
            </c:ext>
          </c:extLst>
        </c:ser>
        <c:dLbls>
          <c:showLegendKey val="0"/>
          <c:showVal val="0"/>
          <c:showCatName val="0"/>
          <c:showSerName val="0"/>
          <c:showPercent val="0"/>
          <c:showBubbleSize val="0"/>
        </c:dLbls>
        <c:axId val="597094048"/>
        <c:axId val="597094440"/>
      </c:scatterChart>
      <c:valAx>
        <c:axId val="597094048"/>
        <c:scaling>
          <c:orientation val="minMax"/>
          <c:max val="2024"/>
          <c:min val="1988"/>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094440"/>
        <c:crosses val="autoZero"/>
        <c:crossBetween val="midCat"/>
        <c:majorUnit val="1"/>
        <c:minorUnit val="0.16670000000000004"/>
      </c:valAx>
      <c:valAx>
        <c:axId val="597094440"/>
        <c:scaling>
          <c:orientation val="minMax"/>
          <c:min val="2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0940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Isla Colon, 10m</a:t>
            </a:r>
          </a:p>
        </c:rich>
      </c:tx>
      <c:layout>
        <c:manualLayout>
          <c:xMode val="edge"/>
          <c:yMode val="edge"/>
          <c:x val="0.51115343066910512"/>
          <c:y val="5.8823529411764705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1"/>
          <c:order val="0"/>
          <c:tx>
            <c:v>Tower</c:v>
          </c:tx>
          <c:spPr>
            <a:ln w="28575" cap="rnd">
              <a:solidFill>
                <a:srgbClr val="FF0000"/>
              </a:solidFill>
              <a:round/>
            </a:ln>
            <a:effectLst/>
          </c:spPr>
          <c:marker>
            <c:symbol val="none"/>
          </c:marker>
          <c:trendline>
            <c:spPr>
              <a:ln w="19050" cap="rnd">
                <a:solidFill>
                  <a:srgbClr val="00B0F0"/>
                </a:solidFill>
                <a:prstDash val="sysDot"/>
              </a:ln>
              <a:effectLst/>
            </c:spPr>
            <c:trendlineType val="linear"/>
            <c:dispRSqr val="0"/>
            <c:dispEq val="1"/>
            <c:trendlineLbl>
              <c:layout>
                <c:manualLayout>
                  <c:x val="-0.80842851390591275"/>
                  <c:y val="-0.31209016519993826"/>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Vert_Atl!$C$293:$C$999</c:f>
              <c:numCache>
                <c:formatCode>0.0</c:formatCode>
                <c:ptCount val="707"/>
                <c:pt idx="0">
                  <c:v>1999</c:v>
                </c:pt>
                <c:pt idx="1">
                  <c:v>1999.0833333333333</c:v>
                </c:pt>
                <c:pt idx="2">
                  <c:v>1999.1666666666667</c:v>
                </c:pt>
                <c:pt idx="3">
                  <c:v>1999.25</c:v>
                </c:pt>
                <c:pt idx="4">
                  <c:v>1999.3333333333333</c:v>
                </c:pt>
                <c:pt idx="5">
                  <c:v>1999.4166666666667</c:v>
                </c:pt>
                <c:pt idx="6">
                  <c:v>1999.5</c:v>
                </c:pt>
                <c:pt idx="7">
                  <c:v>1999.5833333333333</c:v>
                </c:pt>
                <c:pt idx="8">
                  <c:v>1999.6666666666667</c:v>
                </c:pt>
                <c:pt idx="9">
                  <c:v>1999.75</c:v>
                </c:pt>
                <c:pt idx="10">
                  <c:v>1999.8333333333333</c:v>
                </c:pt>
                <c:pt idx="11">
                  <c:v>1999.9166666666667</c:v>
                </c:pt>
                <c:pt idx="12">
                  <c:v>2000</c:v>
                </c:pt>
                <c:pt idx="13">
                  <c:v>2000.0833333333333</c:v>
                </c:pt>
                <c:pt idx="14">
                  <c:v>2000.1666666666667</c:v>
                </c:pt>
                <c:pt idx="15">
                  <c:v>2000.25</c:v>
                </c:pt>
                <c:pt idx="16">
                  <c:v>2000.3333333333333</c:v>
                </c:pt>
                <c:pt idx="17">
                  <c:v>2000.4166666666667</c:v>
                </c:pt>
                <c:pt idx="18">
                  <c:v>2000.5</c:v>
                </c:pt>
                <c:pt idx="19">
                  <c:v>2000.5833333333333</c:v>
                </c:pt>
                <c:pt idx="20">
                  <c:v>2000.6666666666667</c:v>
                </c:pt>
                <c:pt idx="21">
                  <c:v>2000.75</c:v>
                </c:pt>
                <c:pt idx="22">
                  <c:v>2000.8333333333333</c:v>
                </c:pt>
                <c:pt idx="23">
                  <c:v>2000.9166666666667</c:v>
                </c:pt>
                <c:pt idx="24">
                  <c:v>2001</c:v>
                </c:pt>
                <c:pt idx="25">
                  <c:v>2001.0833333333333</c:v>
                </c:pt>
                <c:pt idx="26">
                  <c:v>2001.1666666666667</c:v>
                </c:pt>
                <c:pt idx="27">
                  <c:v>2001.25</c:v>
                </c:pt>
                <c:pt idx="28">
                  <c:v>2001.3333333333333</c:v>
                </c:pt>
                <c:pt idx="29">
                  <c:v>2001.4166666666667</c:v>
                </c:pt>
                <c:pt idx="30">
                  <c:v>2001.5</c:v>
                </c:pt>
                <c:pt idx="31">
                  <c:v>2001.5833333333333</c:v>
                </c:pt>
                <c:pt idx="32">
                  <c:v>2001.6666666666667</c:v>
                </c:pt>
                <c:pt idx="33">
                  <c:v>2001.75</c:v>
                </c:pt>
                <c:pt idx="34">
                  <c:v>2001.8333333333333</c:v>
                </c:pt>
                <c:pt idx="35">
                  <c:v>2001.9166666666667</c:v>
                </c:pt>
                <c:pt idx="36">
                  <c:v>2002</c:v>
                </c:pt>
                <c:pt idx="37">
                  <c:v>2002.0833333333333</c:v>
                </c:pt>
                <c:pt idx="38">
                  <c:v>2002.1666666666667</c:v>
                </c:pt>
                <c:pt idx="39">
                  <c:v>2002.25</c:v>
                </c:pt>
                <c:pt idx="40">
                  <c:v>2002.3333333333333</c:v>
                </c:pt>
                <c:pt idx="41">
                  <c:v>2002.4166666666667</c:v>
                </c:pt>
                <c:pt idx="42">
                  <c:v>2002.5</c:v>
                </c:pt>
                <c:pt idx="43">
                  <c:v>2002.5833333333333</c:v>
                </c:pt>
                <c:pt idx="44">
                  <c:v>2002.6666666666667</c:v>
                </c:pt>
                <c:pt idx="45">
                  <c:v>2002.75</c:v>
                </c:pt>
                <c:pt idx="46">
                  <c:v>2002.8333333333333</c:v>
                </c:pt>
                <c:pt idx="47">
                  <c:v>2002.9166666666667</c:v>
                </c:pt>
                <c:pt idx="48">
                  <c:v>2003</c:v>
                </c:pt>
                <c:pt idx="49">
                  <c:v>2003.0833333333333</c:v>
                </c:pt>
                <c:pt idx="50">
                  <c:v>2003.1666666666667</c:v>
                </c:pt>
                <c:pt idx="51">
                  <c:v>2003.25</c:v>
                </c:pt>
                <c:pt idx="52">
                  <c:v>2003.3333333333333</c:v>
                </c:pt>
                <c:pt idx="53">
                  <c:v>2003.4166666666667</c:v>
                </c:pt>
                <c:pt idx="54">
                  <c:v>2003.5</c:v>
                </c:pt>
                <c:pt idx="55">
                  <c:v>2003.5833333333333</c:v>
                </c:pt>
                <c:pt idx="56">
                  <c:v>2003.6666666666667</c:v>
                </c:pt>
                <c:pt idx="57">
                  <c:v>2003.75</c:v>
                </c:pt>
                <c:pt idx="58">
                  <c:v>2003.8333333333333</c:v>
                </c:pt>
                <c:pt idx="59">
                  <c:v>2003.9166666666667</c:v>
                </c:pt>
                <c:pt idx="60">
                  <c:v>2004</c:v>
                </c:pt>
                <c:pt idx="61">
                  <c:v>2004.0833333333333</c:v>
                </c:pt>
                <c:pt idx="62">
                  <c:v>2004.1666666666667</c:v>
                </c:pt>
                <c:pt idx="63">
                  <c:v>2004.25</c:v>
                </c:pt>
                <c:pt idx="64">
                  <c:v>2004.3333333333333</c:v>
                </c:pt>
                <c:pt idx="65">
                  <c:v>2004.4166666666667</c:v>
                </c:pt>
                <c:pt idx="66">
                  <c:v>2004.5</c:v>
                </c:pt>
                <c:pt idx="67">
                  <c:v>2004.5833333333333</c:v>
                </c:pt>
                <c:pt idx="68">
                  <c:v>2004.6666666666667</c:v>
                </c:pt>
                <c:pt idx="69">
                  <c:v>2004.75</c:v>
                </c:pt>
                <c:pt idx="70">
                  <c:v>2004.8333333333333</c:v>
                </c:pt>
                <c:pt idx="71">
                  <c:v>2004.9166666666667</c:v>
                </c:pt>
                <c:pt idx="72">
                  <c:v>2005</c:v>
                </c:pt>
                <c:pt idx="73">
                  <c:v>2005.0833333333333</c:v>
                </c:pt>
                <c:pt idx="74">
                  <c:v>2005.1666666666667</c:v>
                </c:pt>
                <c:pt idx="75">
                  <c:v>2005.25</c:v>
                </c:pt>
                <c:pt idx="76">
                  <c:v>2005.3333333333333</c:v>
                </c:pt>
                <c:pt idx="77">
                  <c:v>2005.4166666666667</c:v>
                </c:pt>
                <c:pt idx="78">
                  <c:v>2005.5</c:v>
                </c:pt>
                <c:pt idx="79">
                  <c:v>2005.5833333333333</c:v>
                </c:pt>
                <c:pt idx="80">
                  <c:v>2005.6666666666667</c:v>
                </c:pt>
                <c:pt idx="81">
                  <c:v>2005.75</c:v>
                </c:pt>
                <c:pt idx="82">
                  <c:v>2005.8333333333333</c:v>
                </c:pt>
                <c:pt idx="83">
                  <c:v>2005.9166666666667</c:v>
                </c:pt>
                <c:pt idx="84">
                  <c:v>2006</c:v>
                </c:pt>
                <c:pt idx="85">
                  <c:v>2006.0833333333333</c:v>
                </c:pt>
                <c:pt idx="86">
                  <c:v>2006.1666666666667</c:v>
                </c:pt>
                <c:pt idx="87">
                  <c:v>2006.25</c:v>
                </c:pt>
                <c:pt idx="88">
                  <c:v>2006.3333333333333</c:v>
                </c:pt>
                <c:pt idx="89">
                  <c:v>2006.4166666666667</c:v>
                </c:pt>
                <c:pt idx="90">
                  <c:v>2006.5</c:v>
                </c:pt>
                <c:pt idx="91">
                  <c:v>2006.5833333333333</c:v>
                </c:pt>
                <c:pt idx="92">
                  <c:v>2006.6666666666667</c:v>
                </c:pt>
                <c:pt idx="93">
                  <c:v>2006.75</c:v>
                </c:pt>
                <c:pt idx="94">
                  <c:v>2006.8333333333333</c:v>
                </c:pt>
                <c:pt idx="95">
                  <c:v>2006.9166666666667</c:v>
                </c:pt>
                <c:pt idx="96">
                  <c:v>2007</c:v>
                </c:pt>
                <c:pt idx="97">
                  <c:v>2007.0833333333333</c:v>
                </c:pt>
                <c:pt idx="98">
                  <c:v>2007.1666666666667</c:v>
                </c:pt>
                <c:pt idx="99">
                  <c:v>2007.25</c:v>
                </c:pt>
                <c:pt idx="100">
                  <c:v>2007.3333333333333</c:v>
                </c:pt>
                <c:pt idx="101">
                  <c:v>2007.4166666666667</c:v>
                </c:pt>
                <c:pt idx="102">
                  <c:v>2007.5</c:v>
                </c:pt>
                <c:pt idx="103">
                  <c:v>2007.5833333333333</c:v>
                </c:pt>
                <c:pt idx="104">
                  <c:v>2007.6666666666667</c:v>
                </c:pt>
                <c:pt idx="105">
                  <c:v>2007.75</c:v>
                </c:pt>
                <c:pt idx="106">
                  <c:v>2007.8333333333333</c:v>
                </c:pt>
                <c:pt idx="107">
                  <c:v>2007.9166666666667</c:v>
                </c:pt>
                <c:pt idx="108">
                  <c:v>2008</c:v>
                </c:pt>
                <c:pt idx="109">
                  <c:v>2008.0833333333333</c:v>
                </c:pt>
                <c:pt idx="110">
                  <c:v>2008.1666666666667</c:v>
                </c:pt>
                <c:pt idx="111">
                  <c:v>2008.25</c:v>
                </c:pt>
                <c:pt idx="112">
                  <c:v>2008.3333333333333</c:v>
                </c:pt>
                <c:pt idx="113">
                  <c:v>2008.4166666666667</c:v>
                </c:pt>
                <c:pt idx="114">
                  <c:v>2008.5</c:v>
                </c:pt>
                <c:pt idx="115">
                  <c:v>2008.5833333333333</c:v>
                </c:pt>
                <c:pt idx="116">
                  <c:v>2008.6666666666667</c:v>
                </c:pt>
                <c:pt idx="117">
                  <c:v>2008.75</c:v>
                </c:pt>
                <c:pt idx="118">
                  <c:v>2008.8333333333333</c:v>
                </c:pt>
                <c:pt idx="119">
                  <c:v>2008.9166666666667</c:v>
                </c:pt>
                <c:pt idx="120">
                  <c:v>2009</c:v>
                </c:pt>
                <c:pt idx="121">
                  <c:v>2009.0833333333333</c:v>
                </c:pt>
                <c:pt idx="122">
                  <c:v>2009.1666666666667</c:v>
                </c:pt>
                <c:pt idx="123">
                  <c:v>2009.25</c:v>
                </c:pt>
                <c:pt idx="124">
                  <c:v>2009.3333333333333</c:v>
                </c:pt>
                <c:pt idx="125">
                  <c:v>2009.4166666666667</c:v>
                </c:pt>
                <c:pt idx="126">
                  <c:v>2009.5</c:v>
                </c:pt>
                <c:pt idx="127">
                  <c:v>2009.5833333333333</c:v>
                </c:pt>
                <c:pt idx="128">
                  <c:v>2009.6666666666667</c:v>
                </c:pt>
                <c:pt idx="129">
                  <c:v>2009.75</c:v>
                </c:pt>
                <c:pt idx="130">
                  <c:v>2009.8333333333333</c:v>
                </c:pt>
                <c:pt idx="131">
                  <c:v>2009.9166666666667</c:v>
                </c:pt>
                <c:pt idx="132">
                  <c:v>2010</c:v>
                </c:pt>
                <c:pt idx="133">
                  <c:v>2010.0833333333333</c:v>
                </c:pt>
                <c:pt idx="134">
                  <c:v>2010.1666666666667</c:v>
                </c:pt>
                <c:pt idx="135">
                  <c:v>2010.25</c:v>
                </c:pt>
                <c:pt idx="136">
                  <c:v>2010.3333333333333</c:v>
                </c:pt>
                <c:pt idx="137">
                  <c:v>2010.4166666666667</c:v>
                </c:pt>
                <c:pt idx="138">
                  <c:v>2010.5</c:v>
                </c:pt>
                <c:pt idx="139">
                  <c:v>2010.5833333333333</c:v>
                </c:pt>
                <c:pt idx="140">
                  <c:v>2010.6666666666667</c:v>
                </c:pt>
                <c:pt idx="141">
                  <c:v>2010.75</c:v>
                </c:pt>
                <c:pt idx="142">
                  <c:v>2010.8333333333333</c:v>
                </c:pt>
                <c:pt idx="143">
                  <c:v>2010.9166666666667</c:v>
                </c:pt>
                <c:pt idx="144">
                  <c:v>2011</c:v>
                </c:pt>
                <c:pt idx="145">
                  <c:v>2011.0833333333333</c:v>
                </c:pt>
                <c:pt idx="146">
                  <c:v>2011.1666666666667</c:v>
                </c:pt>
                <c:pt idx="147">
                  <c:v>2011.25</c:v>
                </c:pt>
                <c:pt idx="148">
                  <c:v>2011.3333333333333</c:v>
                </c:pt>
                <c:pt idx="149">
                  <c:v>2011.4166666666667</c:v>
                </c:pt>
                <c:pt idx="150">
                  <c:v>2011.5</c:v>
                </c:pt>
                <c:pt idx="151">
                  <c:v>2011.5833333333333</c:v>
                </c:pt>
                <c:pt idx="152">
                  <c:v>2011.6666666666667</c:v>
                </c:pt>
                <c:pt idx="153">
                  <c:v>2011.75</c:v>
                </c:pt>
                <c:pt idx="154">
                  <c:v>2011.8333333333333</c:v>
                </c:pt>
                <c:pt idx="155">
                  <c:v>2011.9166666666667</c:v>
                </c:pt>
                <c:pt idx="156">
                  <c:v>2012</c:v>
                </c:pt>
                <c:pt idx="157">
                  <c:v>2012.0833333333333</c:v>
                </c:pt>
                <c:pt idx="158">
                  <c:v>2012.1666666666667</c:v>
                </c:pt>
                <c:pt idx="159">
                  <c:v>2012.25</c:v>
                </c:pt>
                <c:pt idx="160">
                  <c:v>2012.3333333333333</c:v>
                </c:pt>
                <c:pt idx="161">
                  <c:v>2012.4166666666667</c:v>
                </c:pt>
                <c:pt idx="162">
                  <c:v>2012.5</c:v>
                </c:pt>
                <c:pt idx="163">
                  <c:v>2012.5833333333333</c:v>
                </c:pt>
                <c:pt idx="164">
                  <c:v>2012.6666666666667</c:v>
                </c:pt>
                <c:pt idx="165">
                  <c:v>2012.75</c:v>
                </c:pt>
                <c:pt idx="166">
                  <c:v>2012.8333333333333</c:v>
                </c:pt>
                <c:pt idx="167">
                  <c:v>2012.9166666666667</c:v>
                </c:pt>
                <c:pt idx="168">
                  <c:v>2013</c:v>
                </c:pt>
                <c:pt idx="169">
                  <c:v>2013.0833333333333</c:v>
                </c:pt>
                <c:pt idx="170">
                  <c:v>2013.1666666666667</c:v>
                </c:pt>
                <c:pt idx="171">
                  <c:v>2013.25</c:v>
                </c:pt>
                <c:pt idx="172">
                  <c:v>2013.3333333333333</c:v>
                </c:pt>
                <c:pt idx="173">
                  <c:v>2013.4166666666667</c:v>
                </c:pt>
                <c:pt idx="174">
                  <c:v>2013.5</c:v>
                </c:pt>
                <c:pt idx="175">
                  <c:v>2013.5833333333333</c:v>
                </c:pt>
                <c:pt idx="176">
                  <c:v>2013.6666666666667</c:v>
                </c:pt>
                <c:pt idx="177">
                  <c:v>2013.75</c:v>
                </c:pt>
                <c:pt idx="178">
                  <c:v>2013.8333333333333</c:v>
                </c:pt>
                <c:pt idx="179">
                  <c:v>2013.9166666666667</c:v>
                </c:pt>
                <c:pt idx="180">
                  <c:v>2014</c:v>
                </c:pt>
                <c:pt idx="181">
                  <c:v>2014.0833333333333</c:v>
                </c:pt>
                <c:pt idx="182">
                  <c:v>2014.1666666666667</c:v>
                </c:pt>
                <c:pt idx="183">
                  <c:v>2014.25</c:v>
                </c:pt>
                <c:pt idx="184">
                  <c:v>2014.3333333333333</c:v>
                </c:pt>
                <c:pt idx="185">
                  <c:v>2014.4166666666667</c:v>
                </c:pt>
                <c:pt idx="186">
                  <c:v>2014.5</c:v>
                </c:pt>
                <c:pt idx="187">
                  <c:v>2014.5833333333333</c:v>
                </c:pt>
                <c:pt idx="188">
                  <c:v>2014.6666666666667</c:v>
                </c:pt>
                <c:pt idx="189">
                  <c:v>2014.75</c:v>
                </c:pt>
                <c:pt idx="190">
                  <c:v>2014.8333333333333</c:v>
                </c:pt>
                <c:pt idx="191">
                  <c:v>2014.9166666666667</c:v>
                </c:pt>
                <c:pt idx="192">
                  <c:v>2015</c:v>
                </c:pt>
                <c:pt idx="193">
                  <c:v>2015.0833333333333</c:v>
                </c:pt>
                <c:pt idx="194">
                  <c:v>2015.1666666666667</c:v>
                </c:pt>
                <c:pt idx="195">
                  <c:v>2015.25</c:v>
                </c:pt>
                <c:pt idx="196">
                  <c:v>2015.3333333333333</c:v>
                </c:pt>
                <c:pt idx="197">
                  <c:v>2015.4166666666667</c:v>
                </c:pt>
                <c:pt idx="198">
                  <c:v>2015.5</c:v>
                </c:pt>
                <c:pt idx="199">
                  <c:v>2015.5833333333333</c:v>
                </c:pt>
                <c:pt idx="200">
                  <c:v>2015.6666666666667</c:v>
                </c:pt>
                <c:pt idx="201">
                  <c:v>2015.75</c:v>
                </c:pt>
                <c:pt idx="202">
                  <c:v>2015.8333333333333</c:v>
                </c:pt>
                <c:pt idx="203">
                  <c:v>2015.9166666666667</c:v>
                </c:pt>
                <c:pt idx="204">
                  <c:v>2016</c:v>
                </c:pt>
                <c:pt idx="205">
                  <c:v>2016.0833333333333</c:v>
                </c:pt>
                <c:pt idx="206">
                  <c:v>2016.1666666666667</c:v>
                </c:pt>
                <c:pt idx="207">
                  <c:v>2016.25</c:v>
                </c:pt>
                <c:pt idx="208">
                  <c:v>2016.3333333333333</c:v>
                </c:pt>
                <c:pt idx="209">
                  <c:v>2016.4166666666667</c:v>
                </c:pt>
                <c:pt idx="210">
                  <c:v>2016.5</c:v>
                </c:pt>
                <c:pt idx="211">
                  <c:v>2016.5833333333333</c:v>
                </c:pt>
                <c:pt idx="212">
                  <c:v>2016.6666666666667</c:v>
                </c:pt>
                <c:pt idx="213">
                  <c:v>2016.75</c:v>
                </c:pt>
                <c:pt idx="214">
                  <c:v>2016.8333333333333</c:v>
                </c:pt>
                <c:pt idx="215">
                  <c:v>2016.9166666666667</c:v>
                </c:pt>
                <c:pt idx="216">
                  <c:v>2017</c:v>
                </c:pt>
                <c:pt idx="217">
                  <c:v>2017.0833333333333</c:v>
                </c:pt>
                <c:pt idx="218">
                  <c:v>2017.1666666666667</c:v>
                </c:pt>
                <c:pt idx="219">
                  <c:v>2017.25</c:v>
                </c:pt>
                <c:pt idx="220">
                  <c:v>2017.3333333333333</c:v>
                </c:pt>
                <c:pt idx="221">
                  <c:v>2017.4166666666667</c:v>
                </c:pt>
                <c:pt idx="222">
                  <c:v>2017.5</c:v>
                </c:pt>
                <c:pt idx="223">
                  <c:v>2017.5833333333333</c:v>
                </c:pt>
                <c:pt idx="224">
                  <c:v>2017.6666666666667</c:v>
                </c:pt>
                <c:pt idx="225">
                  <c:v>2017.75</c:v>
                </c:pt>
                <c:pt idx="226">
                  <c:v>2017.8333333333333</c:v>
                </c:pt>
                <c:pt idx="227">
                  <c:v>2017.9166666666667</c:v>
                </c:pt>
                <c:pt idx="228">
                  <c:v>2018</c:v>
                </c:pt>
                <c:pt idx="229">
                  <c:v>2018.0833333333333</c:v>
                </c:pt>
                <c:pt idx="230">
                  <c:v>2018.1666666666667</c:v>
                </c:pt>
                <c:pt idx="231">
                  <c:v>2018.25</c:v>
                </c:pt>
                <c:pt idx="232">
                  <c:v>2018.3333333333333</c:v>
                </c:pt>
                <c:pt idx="233">
                  <c:v>2018.4166666666667</c:v>
                </c:pt>
                <c:pt idx="234">
                  <c:v>2018.5</c:v>
                </c:pt>
                <c:pt idx="235">
                  <c:v>2018.5833333333333</c:v>
                </c:pt>
                <c:pt idx="236">
                  <c:v>2018.6666666666667</c:v>
                </c:pt>
                <c:pt idx="237">
                  <c:v>2018.75</c:v>
                </c:pt>
                <c:pt idx="238">
                  <c:v>2018.8333333333333</c:v>
                </c:pt>
                <c:pt idx="239">
                  <c:v>2018.9166666666667</c:v>
                </c:pt>
                <c:pt idx="240">
                  <c:v>2019</c:v>
                </c:pt>
                <c:pt idx="241">
                  <c:v>2019.0833333333333</c:v>
                </c:pt>
                <c:pt idx="242">
                  <c:v>2019.1666666666667</c:v>
                </c:pt>
                <c:pt idx="243">
                  <c:v>2019.25</c:v>
                </c:pt>
                <c:pt idx="244">
                  <c:v>2019.3333333333333</c:v>
                </c:pt>
                <c:pt idx="245">
                  <c:v>2019.4166666666667</c:v>
                </c:pt>
                <c:pt idx="246">
                  <c:v>2019.5</c:v>
                </c:pt>
                <c:pt idx="247">
                  <c:v>2019.5833333333333</c:v>
                </c:pt>
                <c:pt idx="248">
                  <c:v>2019.6666666666667</c:v>
                </c:pt>
                <c:pt idx="249">
                  <c:v>2019.75</c:v>
                </c:pt>
                <c:pt idx="250">
                  <c:v>2019.8333333333333</c:v>
                </c:pt>
                <c:pt idx="251">
                  <c:v>2019.9166666666667</c:v>
                </c:pt>
                <c:pt idx="252">
                  <c:v>2020</c:v>
                </c:pt>
                <c:pt idx="253">
                  <c:v>2020.0833333333333</c:v>
                </c:pt>
                <c:pt idx="254">
                  <c:v>2020.1666666666667</c:v>
                </c:pt>
                <c:pt idx="255">
                  <c:v>2020.25</c:v>
                </c:pt>
                <c:pt idx="256">
                  <c:v>2020.3333333333333</c:v>
                </c:pt>
                <c:pt idx="257">
                  <c:v>2020.4166666666667</c:v>
                </c:pt>
                <c:pt idx="258">
                  <c:v>2020.5</c:v>
                </c:pt>
                <c:pt idx="259">
                  <c:v>2020.5833333333333</c:v>
                </c:pt>
                <c:pt idx="260">
                  <c:v>2020.6666666666667</c:v>
                </c:pt>
                <c:pt idx="261">
                  <c:v>2020.75</c:v>
                </c:pt>
                <c:pt idx="262">
                  <c:v>2020.8333333333333</c:v>
                </c:pt>
                <c:pt idx="263">
                  <c:v>2020.9166666666667</c:v>
                </c:pt>
                <c:pt idx="264">
                  <c:v>2021</c:v>
                </c:pt>
                <c:pt idx="265">
                  <c:v>2021.0833333333333</c:v>
                </c:pt>
                <c:pt idx="266">
                  <c:v>2021.1666666666667</c:v>
                </c:pt>
                <c:pt idx="267">
                  <c:v>2021.25</c:v>
                </c:pt>
                <c:pt idx="268">
                  <c:v>2021.3333333333333</c:v>
                </c:pt>
                <c:pt idx="269">
                  <c:v>2021.4166666666667</c:v>
                </c:pt>
                <c:pt idx="270">
                  <c:v>2021.5</c:v>
                </c:pt>
                <c:pt idx="271">
                  <c:v>2021.5833333333333</c:v>
                </c:pt>
                <c:pt idx="272">
                  <c:v>2021.6666666666667</c:v>
                </c:pt>
                <c:pt idx="273">
                  <c:v>2021.75</c:v>
                </c:pt>
                <c:pt idx="274">
                  <c:v>2021.8333333333333</c:v>
                </c:pt>
                <c:pt idx="275">
                  <c:v>2021.9166666666667</c:v>
                </c:pt>
                <c:pt idx="276">
                  <c:v>2022</c:v>
                </c:pt>
                <c:pt idx="277">
                  <c:v>2022.0833333333333</c:v>
                </c:pt>
                <c:pt idx="278">
                  <c:v>2022.1666666666667</c:v>
                </c:pt>
                <c:pt idx="279">
                  <c:v>2022.25</c:v>
                </c:pt>
                <c:pt idx="280">
                  <c:v>2022.3333333333333</c:v>
                </c:pt>
                <c:pt idx="281">
                  <c:v>2022.4166666666667</c:v>
                </c:pt>
                <c:pt idx="282">
                  <c:v>2022.5</c:v>
                </c:pt>
                <c:pt idx="283">
                  <c:v>2022.5833333333333</c:v>
                </c:pt>
                <c:pt idx="284">
                  <c:v>2022.6666666666667</c:v>
                </c:pt>
                <c:pt idx="285">
                  <c:v>2022.75</c:v>
                </c:pt>
                <c:pt idx="286">
                  <c:v>2022.8333333333333</c:v>
                </c:pt>
                <c:pt idx="287">
                  <c:v>2022.9166666666667</c:v>
                </c:pt>
              </c:numCache>
            </c:numRef>
          </c:xVal>
          <c:yVal>
            <c:numRef>
              <c:f>Vert_Atl!$T$293:$T$999</c:f>
              <c:numCache>
                <c:formatCode>General</c:formatCode>
                <c:ptCount val="707"/>
                <c:pt idx="3" formatCode="0.0">
                  <c:v>28.56</c:v>
                </c:pt>
                <c:pt idx="4" formatCode="0.0">
                  <c:v>29.23</c:v>
                </c:pt>
                <c:pt idx="5" formatCode="0.0">
                  <c:v>29.45</c:v>
                </c:pt>
                <c:pt idx="6" formatCode="0.0">
                  <c:v>28.77</c:v>
                </c:pt>
                <c:pt idx="7" formatCode="0.0">
                  <c:v>28.62</c:v>
                </c:pt>
                <c:pt idx="8" formatCode="0.0">
                  <c:v>29.95</c:v>
                </c:pt>
                <c:pt idx="9" formatCode="0.0">
                  <c:v>29.4</c:v>
                </c:pt>
                <c:pt idx="10" formatCode="0.0">
                  <c:v>28.22</c:v>
                </c:pt>
                <c:pt idx="11" formatCode="0.0">
                  <c:v>26.67</c:v>
                </c:pt>
                <c:pt idx="12" formatCode="0.0">
                  <c:v>26.4</c:v>
                </c:pt>
                <c:pt idx="13" formatCode="0.0">
                  <c:v>26.62</c:v>
                </c:pt>
                <c:pt idx="14" formatCode="0.0">
                  <c:v>27.03</c:v>
                </c:pt>
                <c:pt idx="15" formatCode="0.0">
                  <c:v>28.32</c:v>
                </c:pt>
                <c:pt idx="16" formatCode="0.0">
                  <c:v>28.78</c:v>
                </c:pt>
                <c:pt idx="17" formatCode="0.0">
                  <c:v>29.07</c:v>
                </c:pt>
                <c:pt idx="18" formatCode="0.0">
                  <c:v>28.37</c:v>
                </c:pt>
                <c:pt idx="19" formatCode="0.0">
                  <c:v>28.65</c:v>
                </c:pt>
                <c:pt idx="20" formatCode="0.0">
                  <c:v>29.06</c:v>
                </c:pt>
                <c:pt idx="25" formatCode="0.0">
                  <c:v>26.92</c:v>
                </c:pt>
                <c:pt idx="26" formatCode="0.0">
                  <c:v>27.74</c:v>
                </c:pt>
                <c:pt idx="27" formatCode="0.0">
                  <c:v>27.9</c:v>
                </c:pt>
                <c:pt idx="28" formatCode="0.0">
                  <c:v>28.65</c:v>
                </c:pt>
                <c:pt idx="29" formatCode="0.0">
                  <c:v>29.13</c:v>
                </c:pt>
                <c:pt idx="30" formatCode="0.0">
                  <c:v>28.49</c:v>
                </c:pt>
                <c:pt idx="31" formatCode="0.0">
                  <c:v>28.67</c:v>
                </c:pt>
                <c:pt idx="32" formatCode="0.0">
                  <c:v>29.35</c:v>
                </c:pt>
                <c:pt idx="33" formatCode="0.0">
                  <c:v>29.89</c:v>
                </c:pt>
                <c:pt idx="34" formatCode="0.0">
                  <c:v>27.97</c:v>
                </c:pt>
                <c:pt idx="35" formatCode="0.0">
                  <c:v>27.37</c:v>
                </c:pt>
                <c:pt idx="36" formatCode="0.0">
                  <c:v>27.39</c:v>
                </c:pt>
                <c:pt idx="37" formatCode="0.0">
                  <c:v>27.42</c:v>
                </c:pt>
                <c:pt idx="38" formatCode="0.0">
                  <c:v>27.73</c:v>
                </c:pt>
                <c:pt idx="39" formatCode="0.0">
                  <c:v>28.18</c:v>
                </c:pt>
                <c:pt idx="40" formatCode="0.0">
                  <c:v>28.09</c:v>
                </c:pt>
                <c:pt idx="41" formatCode="0.0">
                  <c:v>29.11</c:v>
                </c:pt>
                <c:pt idx="42" formatCode="0.0">
                  <c:v>29.06</c:v>
                </c:pt>
                <c:pt idx="43" formatCode="0.0">
                  <c:v>28.88</c:v>
                </c:pt>
                <c:pt idx="44" formatCode="0.0">
                  <c:v>29.45</c:v>
                </c:pt>
                <c:pt idx="45" formatCode="0.0">
                  <c:v>29.39</c:v>
                </c:pt>
                <c:pt idx="46" formatCode="0.0">
                  <c:v>28.64</c:v>
                </c:pt>
                <c:pt idx="47" formatCode="0.0">
                  <c:v>28.08</c:v>
                </c:pt>
                <c:pt idx="48" formatCode="0.0">
                  <c:v>27.85</c:v>
                </c:pt>
                <c:pt idx="49" formatCode="0.0">
                  <c:v>27.63</c:v>
                </c:pt>
                <c:pt idx="50" formatCode="0.0">
                  <c:v>28.91</c:v>
                </c:pt>
                <c:pt idx="51" formatCode="0.0">
                  <c:v>29.29</c:v>
                </c:pt>
                <c:pt idx="52" formatCode="0.0">
                  <c:v>29.36</c:v>
                </c:pt>
                <c:pt idx="53" formatCode="0.0">
                  <c:v>29.69</c:v>
                </c:pt>
                <c:pt idx="54" formatCode="0.0">
                  <c:v>28.9</c:v>
                </c:pt>
                <c:pt idx="55" formatCode="0.0">
                  <c:v>28.75</c:v>
                </c:pt>
                <c:pt idx="56" formatCode="0.0">
                  <c:v>29.68</c:v>
                </c:pt>
                <c:pt idx="57" formatCode="0.0">
                  <c:v>30.31</c:v>
                </c:pt>
                <c:pt idx="58" formatCode="0.0">
                  <c:v>29.25</c:v>
                </c:pt>
                <c:pt idx="59" formatCode="0.0">
                  <c:v>27.59</c:v>
                </c:pt>
                <c:pt idx="60" formatCode="0.0">
                  <c:v>27.66</c:v>
                </c:pt>
                <c:pt idx="61" formatCode="0.0">
                  <c:v>27.99</c:v>
                </c:pt>
                <c:pt idx="62" formatCode="0.0">
                  <c:v>27.7</c:v>
                </c:pt>
                <c:pt idx="63" formatCode="0.0">
                  <c:v>28.41</c:v>
                </c:pt>
                <c:pt idx="64" formatCode="0.0">
                  <c:v>28.47</c:v>
                </c:pt>
                <c:pt idx="65" formatCode="0.0">
                  <c:v>28.8</c:v>
                </c:pt>
                <c:pt idx="66" formatCode="0.0">
                  <c:v>28.48</c:v>
                </c:pt>
                <c:pt idx="67" formatCode="0.0">
                  <c:v>28.82</c:v>
                </c:pt>
                <c:pt idx="68" formatCode="0.0">
                  <c:v>29.51</c:v>
                </c:pt>
                <c:pt idx="69" formatCode="0.0">
                  <c:v>30.05</c:v>
                </c:pt>
                <c:pt idx="70" formatCode="0.0">
                  <c:v>28.58</c:v>
                </c:pt>
                <c:pt idx="71" formatCode="0.0">
                  <c:v>28.06</c:v>
                </c:pt>
                <c:pt idx="72" formatCode="0.0">
                  <c:v>27.22</c:v>
                </c:pt>
                <c:pt idx="73" formatCode="0.0">
                  <c:v>27.26</c:v>
                </c:pt>
                <c:pt idx="74" formatCode="0.0">
                  <c:v>28.61</c:v>
                </c:pt>
                <c:pt idx="75" formatCode="0.0">
                  <c:v>28.93</c:v>
                </c:pt>
                <c:pt idx="76" formatCode="0.0">
                  <c:v>29.68</c:v>
                </c:pt>
                <c:pt idx="77" formatCode="0.0">
                  <c:v>30.3</c:v>
                </c:pt>
                <c:pt idx="78" formatCode="0.0">
                  <c:v>30.11</c:v>
                </c:pt>
                <c:pt idx="79" formatCode="0.0">
                  <c:v>29.39</c:v>
                </c:pt>
                <c:pt idx="80" formatCode="0.0">
                  <c:v>29.41</c:v>
                </c:pt>
                <c:pt idx="81" formatCode="0.0">
                  <c:v>30.15</c:v>
                </c:pt>
                <c:pt idx="82" formatCode="0.0">
                  <c:v>28.39</c:v>
                </c:pt>
                <c:pt idx="83" formatCode="0.0">
                  <c:v>28.23</c:v>
                </c:pt>
                <c:pt idx="84" formatCode="0.0">
                  <c:v>27.78</c:v>
                </c:pt>
                <c:pt idx="85" formatCode="0.0">
                  <c:v>27.63</c:v>
                </c:pt>
                <c:pt idx="86" formatCode="0.0">
                  <c:v>27.62</c:v>
                </c:pt>
                <c:pt idx="87" formatCode="0.0">
                  <c:v>28.23</c:v>
                </c:pt>
                <c:pt idx="88" formatCode="0.0">
                  <c:v>29.2</c:v>
                </c:pt>
                <c:pt idx="89" formatCode="0.0">
                  <c:v>29.28</c:v>
                </c:pt>
                <c:pt idx="90" formatCode="0.0">
                  <c:v>29.2</c:v>
                </c:pt>
                <c:pt idx="91" formatCode="0.0">
                  <c:v>29.08</c:v>
                </c:pt>
                <c:pt idx="92" formatCode="0.0">
                  <c:v>29.33</c:v>
                </c:pt>
                <c:pt idx="93" formatCode="0.0">
                  <c:v>29.87</c:v>
                </c:pt>
                <c:pt idx="94" formatCode="0.0">
                  <c:v>29.34</c:v>
                </c:pt>
                <c:pt idx="95" formatCode="0.0">
                  <c:v>28.11</c:v>
                </c:pt>
                <c:pt idx="96" formatCode="0.0">
                  <c:v>27.98</c:v>
                </c:pt>
                <c:pt idx="97" formatCode="0.0">
                  <c:v>28.07</c:v>
                </c:pt>
                <c:pt idx="98" formatCode="0.0">
                  <c:v>28.6</c:v>
                </c:pt>
                <c:pt idx="99" formatCode="0.0">
                  <c:v>29.14</c:v>
                </c:pt>
                <c:pt idx="100" formatCode="0.0">
                  <c:v>29.45</c:v>
                </c:pt>
                <c:pt idx="101" formatCode="0.0">
                  <c:v>30</c:v>
                </c:pt>
                <c:pt idx="102" formatCode="0.0">
                  <c:v>28.85</c:v>
                </c:pt>
                <c:pt idx="103" formatCode="0.0">
                  <c:v>29.78</c:v>
                </c:pt>
                <c:pt idx="104" formatCode="0.0">
                  <c:v>29.93</c:v>
                </c:pt>
                <c:pt idx="105" formatCode="0.0">
                  <c:v>30.59</c:v>
                </c:pt>
                <c:pt idx="106" formatCode="0.0">
                  <c:v>28.45</c:v>
                </c:pt>
                <c:pt idx="107" formatCode="0.0">
                  <c:v>27.3</c:v>
                </c:pt>
                <c:pt idx="108" formatCode="0.0">
                  <c:v>27.34</c:v>
                </c:pt>
                <c:pt idx="109" formatCode="0.0">
                  <c:v>27.45</c:v>
                </c:pt>
                <c:pt idx="110" formatCode="0.0">
                  <c:v>28.03</c:v>
                </c:pt>
                <c:pt idx="111" formatCode="0.0">
                  <c:v>28.3</c:v>
                </c:pt>
                <c:pt idx="112" formatCode="0.0">
                  <c:v>28.93</c:v>
                </c:pt>
                <c:pt idx="113" formatCode="0.0">
                  <c:v>29.21</c:v>
                </c:pt>
                <c:pt idx="114" formatCode="0.0">
                  <c:v>28.88</c:v>
                </c:pt>
                <c:pt idx="115" formatCode="0.0">
                  <c:v>28.9</c:v>
                </c:pt>
                <c:pt idx="116" formatCode="0.0">
                  <c:v>29.81</c:v>
                </c:pt>
                <c:pt idx="117" formatCode="0.0">
                  <c:v>30.33</c:v>
                </c:pt>
                <c:pt idx="118" formatCode="0.0">
                  <c:v>28.35</c:v>
                </c:pt>
                <c:pt idx="119" formatCode="0.0">
                  <c:v>27.22</c:v>
                </c:pt>
                <c:pt idx="120" formatCode="0.0">
                  <c:v>27.33</c:v>
                </c:pt>
                <c:pt idx="121" formatCode="0.0">
                  <c:v>26.91</c:v>
                </c:pt>
                <c:pt idx="122" formatCode="0.0">
                  <c:v>26.94</c:v>
                </c:pt>
                <c:pt idx="123" formatCode="0.0">
                  <c:v>28.38</c:v>
                </c:pt>
                <c:pt idx="124" formatCode="0.0">
                  <c:v>28.8</c:v>
                </c:pt>
                <c:pt idx="125" formatCode="0.0">
                  <c:v>29.68</c:v>
                </c:pt>
                <c:pt idx="126" formatCode="0.0">
                  <c:v>29.04</c:v>
                </c:pt>
                <c:pt idx="127" formatCode="0.0">
                  <c:v>29.07</c:v>
                </c:pt>
                <c:pt idx="128" formatCode="0.0">
                  <c:v>29.54</c:v>
                </c:pt>
                <c:pt idx="129" formatCode="0.0">
                  <c:v>29.38</c:v>
                </c:pt>
                <c:pt idx="130" formatCode="0.0">
                  <c:v>28.91</c:v>
                </c:pt>
                <c:pt idx="131" formatCode="0.0">
                  <c:v>28.61</c:v>
                </c:pt>
                <c:pt idx="132" formatCode="0.0">
                  <c:v>27.95</c:v>
                </c:pt>
                <c:pt idx="133" formatCode="0.0">
                  <c:v>28.25</c:v>
                </c:pt>
                <c:pt idx="134" formatCode="0.0">
                  <c:v>28.09</c:v>
                </c:pt>
                <c:pt idx="135" formatCode="0.0">
                  <c:v>28.95</c:v>
                </c:pt>
                <c:pt idx="136" formatCode="0.0">
                  <c:v>29.62</c:v>
                </c:pt>
                <c:pt idx="137" formatCode="0.0">
                  <c:v>29.84</c:v>
                </c:pt>
                <c:pt idx="138" formatCode="0.0">
                  <c:v>29.77</c:v>
                </c:pt>
                <c:pt idx="139" formatCode="0.0">
                  <c:v>30.3</c:v>
                </c:pt>
                <c:pt idx="140" formatCode="0.0">
                  <c:v>30.91</c:v>
                </c:pt>
                <c:pt idx="141" formatCode="0.0">
                  <c:v>29.58</c:v>
                </c:pt>
                <c:pt idx="142" formatCode="0.0">
                  <c:v>28.12</c:v>
                </c:pt>
                <c:pt idx="143" formatCode="0.0">
                  <c:v>26.86</c:v>
                </c:pt>
                <c:pt idx="144" formatCode="0.0">
                  <c:v>26.47</c:v>
                </c:pt>
                <c:pt idx="145" formatCode="0.0">
                  <c:v>27.53</c:v>
                </c:pt>
                <c:pt idx="146" formatCode="0.0">
                  <c:v>27.96</c:v>
                </c:pt>
                <c:pt idx="147" formatCode="0.0">
                  <c:v>28.46</c:v>
                </c:pt>
                <c:pt idx="148" formatCode="0.0">
                  <c:v>29.34</c:v>
                </c:pt>
                <c:pt idx="149" formatCode="0.0">
                  <c:v>29.76</c:v>
                </c:pt>
                <c:pt idx="150" formatCode="0.0">
                  <c:v>29.76</c:v>
                </c:pt>
                <c:pt idx="151" formatCode="0.0">
                  <c:v>29.6</c:v>
                </c:pt>
                <c:pt idx="152" formatCode="0.0">
                  <c:v>30.34</c:v>
                </c:pt>
                <c:pt idx="153" formatCode="0.0">
                  <c:v>29.93</c:v>
                </c:pt>
                <c:pt idx="154" formatCode="0.0">
                  <c:v>28.39</c:v>
                </c:pt>
                <c:pt idx="155" formatCode="0.0">
                  <c:v>27.22</c:v>
                </c:pt>
                <c:pt idx="156" formatCode="0.0">
                  <c:v>27.23</c:v>
                </c:pt>
                <c:pt idx="157" formatCode="0.0">
                  <c:v>27.67</c:v>
                </c:pt>
                <c:pt idx="158" formatCode="0.0">
                  <c:v>27.65</c:v>
                </c:pt>
                <c:pt idx="159" formatCode="0.0">
                  <c:v>28.55</c:v>
                </c:pt>
                <c:pt idx="160" formatCode="0.0">
                  <c:v>29.49</c:v>
                </c:pt>
                <c:pt idx="161" formatCode="0.0">
                  <c:v>29.99</c:v>
                </c:pt>
                <c:pt idx="162" formatCode="0.0">
                  <c:v>28.98</c:v>
                </c:pt>
                <c:pt idx="163" formatCode="0.0">
                  <c:v>29.17</c:v>
                </c:pt>
                <c:pt idx="164" formatCode="0.0">
                  <c:v>29.23</c:v>
                </c:pt>
                <c:pt idx="165" formatCode="0.0">
                  <c:v>29.41</c:v>
                </c:pt>
                <c:pt idx="166" formatCode="0.0">
                  <c:v>28.21</c:v>
                </c:pt>
                <c:pt idx="167" formatCode="0.0">
                  <c:v>27.48</c:v>
                </c:pt>
                <c:pt idx="168" formatCode="0.0">
                  <c:v>27.87</c:v>
                </c:pt>
                <c:pt idx="169" formatCode="0.0">
                  <c:v>28.02</c:v>
                </c:pt>
                <c:pt idx="170" formatCode="0.0">
                  <c:v>27.61</c:v>
                </c:pt>
                <c:pt idx="171" formatCode="0.0">
                  <c:v>28.71</c:v>
                </c:pt>
                <c:pt idx="172" formatCode="0.0">
                  <c:v>29.04</c:v>
                </c:pt>
                <c:pt idx="173" formatCode="0.0">
                  <c:v>29.15</c:v>
                </c:pt>
                <c:pt idx="174" formatCode="0.0">
                  <c:v>28.97</c:v>
                </c:pt>
                <c:pt idx="175" formatCode="0.0">
                  <c:v>28.93</c:v>
                </c:pt>
                <c:pt idx="176" formatCode="0.0">
                  <c:v>29.93</c:v>
                </c:pt>
                <c:pt idx="177" formatCode="0.0">
                  <c:v>30.03</c:v>
                </c:pt>
                <c:pt idx="178" formatCode="0.0">
                  <c:v>29.59</c:v>
                </c:pt>
                <c:pt idx="179" formatCode="0.0">
                  <c:v>28.64</c:v>
                </c:pt>
                <c:pt idx="180" formatCode="0.0">
                  <c:v>27.95</c:v>
                </c:pt>
                <c:pt idx="181" formatCode="0.0">
                  <c:v>27.81</c:v>
                </c:pt>
                <c:pt idx="182" formatCode="0.0">
                  <c:v>28.46</c:v>
                </c:pt>
                <c:pt idx="183" formatCode="0.0">
                  <c:v>28.97</c:v>
                </c:pt>
                <c:pt idx="184" formatCode="0.0">
                  <c:v>29.4</c:v>
                </c:pt>
                <c:pt idx="185" formatCode="0.0">
                  <c:v>29.33</c:v>
                </c:pt>
                <c:pt idx="186" formatCode="0.0">
                  <c:v>28.71</c:v>
                </c:pt>
                <c:pt idx="187" formatCode="0.0">
                  <c:v>28.84</c:v>
                </c:pt>
                <c:pt idx="188" formatCode="0.0">
                  <c:v>29.38</c:v>
                </c:pt>
                <c:pt idx="189" formatCode="0.0">
                  <c:v>29.59</c:v>
                </c:pt>
                <c:pt idx="190" formatCode="0.0">
                  <c:v>28.78</c:v>
                </c:pt>
                <c:pt idx="191" formatCode="0.0">
                  <c:v>27.61</c:v>
                </c:pt>
                <c:pt idx="192" formatCode="0.0">
                  <c:v>27.78</c:v>
                </c:pt>
                <c:pt idx="193" formatCode="0.0">
                  <c:v>27.48</c:v>
                </c:pt>
                <c:pt idx="194" formatCode="0.0">
                  <c:v>28.1</c:v>
                </c:pt>
                <c:pt idx="195" formatCode="0.0">
                  <c:v>28.52</c:v>
                </c:pt>
                <c:pt idx="196" formatCode="0.0">
                  <c:v>29.03</c:v>
                </c:pt>
                <c:pt idx="197" formatCode="0.0">
                  <c:v>29.32</c:v>
                </c:pt>
                <c:pt idx="198" formatCode="0.0">
                  <c:v>28.97</c:v>
                </c:pt>
                <c:pt idx="199" formatCode="0.0">
                  <c:v>28.8</c:v>
                </c:pt>
                <c:pt idx="200" formatCode="0.0">
                  <c:v>29.13</c:v>
                </c:pt>
                <c:pt idx="201" formatCode="0.0">
                  <c:v>30.27</c:v>
                </c:pt>
                <c:pt idx="202" formatCode="0.0">
                  <c:v>30.11</c:v>
                </c:pt>
                <c:pt idx="203" formatCode="0.0">
                  <c:v>28.96</c:v>
                </c:pt>
                <c:pt idx="204" formatCode="0.0">
                  <c:v>28.86</c:v>
                </c:pt>
                <c:pt idx="205" formatCode="0.0">
                  <c:v>27.96</c:v>
                </c:pt>
                <c:pt idx="206" formatCode="0.0">
                  <c:v>28.58</c:v>
                </c:pt>
                <c:pt idx="207" formatCode="0.0">
                  <c:v>29.38</c:v>
                </c:pt>
                <c:pt idx="208" formatCode="0.0">
                  <c:v>29.76</c:v>
                </c:pt>
                <c:pt idx="209" formatCode="0.0">
                  <c:v>29.96</c:v>
                </c:pt>
                <c:pt idx="210" formatCode="0.0">
                  <c:v>29.09</c:v>
                </c:pt>
                <c:pt idx="211" formatCode="0.0">
                  <c:v>29.17</c:v>
                </c:pt>
                <c:pt idx="212" formatCode="0.0">
                  <c:v>29.61</c:v>
                </c:pt>
                <c:pt idx="213" formatCode="0.0">
                  <c:v>29.97</c:v>
                </c:pt>
                <c:pt idx="214" formatCode="0.0">
                  <c:v>29.04</c:v>
                </c:pt>
                <c:pt idx="215" formatCode="0.0">
                  <c:v>28.52</c:v>
                </c:pt>
                <c:pt idx="216" formatCode="0.0">
                  <c:v>27.96</c:v>
                </c:pt>
                <c:pt idx="217" formatCode="0.0">
                  <c:v>27.96</c:v>
                </c:pt>
                <c:pt idx="218" formatCode="0.0">
                  <c:v>28.18</c:v>
                </c:pt>
                <c:pt idx="219" formatCode="0.0">
                  <c:v>29.23</c:v>
                </c:pt>
                <c:pt idx="220" formatCode="0.0">
                  <c:v>30.36</c:v>
                </c:pt>
                <c:pt idx="221" formatCode="0.0">
                  <c:v>30.54</c:v>
                </c:pt>
                <c:pt idx="222" formatCode="0.0">
                  <c:v>29.37</c:v>
                </c:pt>
                <c:pt idx="223" formatCode="0.0">
                  <c:v>29.67</c:v>
                </c:pt>
                <c:pt idx="224" formatCode="0.0">
                  <c:v>30.47</c:v>
                </c:pt>
                <c:pt idx="225" formatCode="0.0">
                  <c:v>30.39</c:v>
                </c:pt>
                <c:pt idx="226" formatCode="0.0">
                  <c:v>29.38</c:v>
                </c:pt>
                <c:pt idx="227" formatCode="0.0">
                  <c:v>27.42</c:v>
                </c:pt>
                <c:pt idx="228" formatCode="0.0">
                  <c:v>26.72</c:v>
                </c:pt>
                <c:pt idx="229" formatCode="0.0">
                  <c:v>27.22</c:v>
                </c:pt>
                <c:pt idx="230" formatCode="0.0">
                  <c:v>27.94</c:v>
                </c:pt>
                <c:pt idx="231" formatCode="0.0">
                  <c:v>28.67</c:v>
                </c:pt>
                <c:pt idx="232" formatCode="0.0">
                  <c:v>29.451000000000001</c:v>
                </c:pt>
                <c:pt idx="233" formatCode="0.0">
                  <c:v>29.611999999999998</c:v>
                </c:pt>
                <c:pt idx="234" formatCode="0.0">
                  <c:v>28.46</c:v>
                </c:pt>
                <c:pt idx="235" formatCode="0.0">
                  <c:v>28.734000000000002</c:v>
                </c:pt>
                <c:pt idx="236" formatCode="0.0">
                  <c:v>29.190999999999999</c:v>
                </c:pt>
                <c:pt idx="237" formatCode="0.0">
                  <c:v>29.532</c:v>
                </c:pt>
                <c:pt idx="238" formatCode="0.0">
                  <c:v>29.123999999999999</c:v>
                </c:pt>
                <c:pt idx="239" formatCode="0.0">
                  <c:v>28.638000000000002</c:v>
                </c:pt>
                <c:pt idx="240" formatCode="0.0">
                  <c:v>28.068000000000001</c:v>
                </c:pt>
                <c:pt idx="241" formatCode="0.0">
                  <c:v>28.405000000000001</c:v>
                </c:pt>
                <c:pt idx="242" formatCode="0.0">
                  <c:v>28.172000000000001</c:v>
                </c:pt>
                <c:pt idx="243" formatCode="0.0">
                  <c:v>28.625</c:v>
                </c:pt>
                <c:pt idx="244" formatCode="0.0">
                  <c:v>29.170999999999999</c:v>
                </c:pt>
                <c:pt idx="245" formatCode="0.0">
                  <c:v>29.782</c:v>
                </c:pt>
                <c:pt idx="246" formatCode="0.0">
                  <c:v>28.963999999999999</c:v>
                </c:pt>
                <c:pt idx="247" formatCode="0.0">
                  <c:v>29.024000000000001</c:v>
                </c:pt>
                <c:pt idx="248" formatCode="0.0">
                  <c:v>29.521000000000001</c:v>
                </c:pt>
                <c:pt idx="249" formatCode="0.0">
                  <c:v>30.329000000000001</c:v>
                </c:pt>
                <c:pt idx="250" formatCode="0.0">
                  <c:v>29.382000000000001</c:v>
                </c:pt>
                <c:pt idx="251" formatCode="0.0">
                  <c:v>28.556999999999999</c:v>
                </c:pt>
                <c:pt idx="252" formatCode="0.0">
                  <c:v>28.289000000000001</c:v>
                </c:pt>
                <c:pt idx="253" formatCode="0.0">
                  <c:v>28.311</c:v>
                </c:pt>
                <c:pt idx="254" formatCode="0.0">
                  <c:v>28.978999999999999</c:v>
                </c:pt>
                <c:pt idx="255" formatCode="0.0">
                  <c:v>29.401</c:v>
                </c:pt>
                <c:pt idx="256" formatCode="0.0">
                  <c:v>29.420999999999999</c:v>
                </c:pt>
                <c:pt idx="257" formatCode="0.0">
                  <c:v>30.314</c:v>
                </c:pt>
                <c:pt idx="258" formatCode="0.0">
                  <c:v>29.488</c:v>
                </c:pt>
                <c:pt idx="259" formatCode="0.0">
                  <c:v>29.562000000000001</c:v>
                </c:pt>
                <c:pt idx="260" formatCode="0.0">
                  <c:v>30.632000000000001</c:v>
                </c:pt>
                <c:pt idx="261" formatCode="0.0">
                  <c:v>30.187999999999999</c:v>
                </c:pt>
                <c:pt idx="262" formatCode="0.0">
                  <c:v>30.047999999999998</c:v>
                </c:pt>
                <c:pt idx="263" formatCode="0.0">
                  <c:v>28.460999999999999</c:v>
                </c:pt>
                <c:pt idx="264" formatCode="0.0">
                  <c:v>28.143999999999998</c:v>
                </c:pt>
                <c:pt idx="265" formatCode="0.0">
                  <c:v>28.135999999999999</c:v>
                </c:pt>
                <c:pt idx="266" formatCode="0.0">
                  <c:v>28.247</c:v>
                </c:pt>
                <c:pt idx="267" formatCode="0.0">
                  <c:v>28.652999999999999</c:v>
                </c:pt>
                <c:pt idx="268" formatCode="0.0">
                  <c:v>29.041</c:v>
                </c:pt>
                <c:pt idx="269" formatCode="0.0">
                  <c:v>29.553999999999998</c:v>
                </c:pt>
                <c:pt idx="270" formatCode="0.0">
                  <c:v>29.431999999999999</c:v>
                </c:pt>
                <c:pt idx="271" formatCode="0.0">
                  <c:v>29.413</c:v>
                </c:pt>
                <c:pt idx="272" formatCode="0.0">
                  <c:v>29.878</c:v>
                </c:pt>
                <c:pt idx="273" formatCode="0.0">
                  <c:v>30.184999999999999</c:v>
                </c:pt>
                <c:pt idx="274" formatCode="0.0">
                  <c:v>29.108000000000001</c:v>
                </c:pt>
                <c:pt idx="275" formatCode="0.0">
                  <c:v>27.992000000000001</c:v>
                </c:pt>
                <c:pt idx="276" formatCode="0.0">
                  <c:v>28.515000000000001</c:v>
                </c:pt>
                <c:pt idx="277" formatCode="0.0">
                  <c:v>28.061</c:v>
                </c:pt>
                <c:pt idx="278" formatCode="0.0">
                  <c:v>28.45</c:v>
                </c:pt>
                <c:pt idx="279" formatCode="0.0">
                  <c:v>29.1</c:v>
                </c:pt>
                <c:pt idx="280" formatCode="0.0">
                  <c:v>29.562999999999999</c:v>
                </c:pt>
                <c:pt idx="281" formatCode="0.0">
                  <c:v>30.036999999999999</c:v>
                </c:pt>
              </c:numCache>
            </c:numRef>
          </c:yVal>
          <c:smooth val="0"/>
          <c:extLst>
            <c:ext xmlns:c16="http://schemas.microsoft.com/office/drawing/2014/chart" uri="{C3380CC4-5D6E-409C-BE32-E72D297353CC}">
              <c16:uniqueId val="{00000000-F6A8-4CAD-956A-CE9F1ED73C29}"/>
            </c:ext>
          </c:extLst>
        </c:ser>
        <c:dLbls>
          <c:showLegendKey val="0"/>
          <c:showVal val="0"/>
          <c:showCatName val="0"/>
          <c:showSerName val="0"/>
          <c:showPercent val="0"/>
          <c:showBubbleSize val="0"/>
        </c:dLbls>
        <c:axId val="597095224"/>
        <c:axId val="148507456"/>
      </c:scatterChart>
      <c:valAx>
        <c:axId val="597095224"/>
        <c:scaling>
          <c:orientation val="minMax"/>
          <c:max val="2024"/>
          <c:min val="1988"/>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507456"/>
        <c:crosses val="autoZero"/>
        <c:crossBetween val="midCat"/>
        <c:majorUnit val="1"/>
        <c:minorUnit val="0.16670000000000004"/>
      </c:valAx>
      <c:valAx>
        <c:axId val="148507456"/>
        <c:scaling>
          <c:orientation val="minMax"/>
          <c:min val="2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0952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Isla Colon, 20m</a:t>
            </a:r>
          </a:p>
        </c:rich>
      </c:tx>
      <c:layout>
        <c:manualLayout>
          <c:xMode val="edge"/>
          <c:yMode val="edge"/>
          <c:x val="0.51115343066910512"/>
          <c:y val="5.8823529411764705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1"/>
          <c:order val="0"/>
          <c:tx>
            <c:v>Tower</c:v>
          </c:tx>
          <c:spPr>
            <a:ln w="28575" cap="rnd">
              <a:solidFill>
                <a:srgbClr val="FF0000"/>
              </a:solidFill>
              <a:round/>
            </a:ln>
            <a:effectLst/>
          </c:spPr>
          <c:marker>
            <c:symbol val="none"/>
          </c:marker>
          <c:trendline>
            <c:spPr>
              <a:ln w="19050" cap="rnd">
                <a:solidFill>
                  <a:srgbClr val="00B0F0"/>
                </a:solidFill>
                <a:prstDash val="sysDot"/>
              </a:ln>
              <a:effectLst/>
            </c:spPr>
            <c:trendlineType val="linear"/>
            <c:dispRSqr val="0"/>
            <c:dispEq val="1"/>
            <c:trendlineLbl>
              <c:layout>
                <c:manualLayout>
                  <c:x val="-0.85138995269204776"/>
                  <c:y val="-0.3158406669754516"/>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Vert_Atl!$C$293:$C$999</c:f>
              <c:numCache>
                <c:formatCode>0.0</c:formatCode>
                <c:ptCount val="707"/>
                <c:pt idx="0">
                  <c:v>1999</c:v>
                </c:pt>
                <c:pt idx="1">
                  <c:v>1999.0833333333333</c:v>
                </c:pt>
                <c:pt idx="2">
                  <c:v>1999.1666666666667</c:v>
                </c:pt>
                <c:pt idx="3">
                  <c:v>1999.25</c:v>
                </c:pt>
                <c:pt idx="4">
                  <c:v>1999.3333333333333</c:v>
                </c:pt>
                <c:pt idx="5">
                  <c:v>1999.4166666666667</c:v>
                </c:pt>
                <c:pt idx="6">
                  <c:v>1999.5</c:v>
                </c:pt>
                <c:pt idx="7">
                  <c:v>1999.5833333333333</c:v>
                </c:pt>
                <c:pt idx="8">
                  <c:v>1999.6666666666667</c:v>
                </c:pt>
                <c:pt idx="9">
                  <c:v>1999.75</c:v>
                </c:pt>
                <c:pt idx="10">
                  <c:v>1999.8333333333333</c:v>
                </c:pt>
                <c:pt idx="11">
                  <c:v>1999.9166666666667</c:v>
                </c:pt>
                <c:pt idx="12">
                  <c:v>2000</c:v>
                </c:pt>
                <c:pt idx="13">
                  <c:v>2000.0833333333333</c:v>
                </c:pt>
                <c:pt idx="14">
                  <c:v>2000.1666666666667</c:v>
                </c:pt>
                <c:pt idx="15">
                  <c:v>2000.25</c:v>
                </c:pt>
                <c:pt idx="16">
                  <c:v>2000.3333333333333</c:v>
                </c:pt>
                <c:pt idx="17">
                  <c:v>2000.4166666666667</c:v>
                </c:pt>
                <c:pt idx="18">
                  <c:v>2000.5</c:v>
                </c:pt>
                <c:pt idx="19">
                  <c:v>2000.5833333333333</c:v>
                </c:pt>
                <c:pt idx="20">
                  <c:v>2000.6666666666667</c:v>
                </c:pt>
                <c:pt idx="21">
                  <c:v>2000.75</c:v>
                </c:pt>
                <c:pt idx="22">
                  <c:v>2000.8333333333333</c:v>
                </c:pt>
                <c:pt idx="23">
                  <c:v>2000.9166666666667</c:v>
                </c:pt>
                <c:pt idx="24">
                  <c:v>2001</c:v>
                </c:pt>
                <c:pt idx="25">
                  <c:v>2001.0833333333333</c:v>
                </c:pt>
                <c:pt idx="26">
                  <c:v>2001.1666666666667</c:v>
                </c:pt>
                <c:pt idx="27">
                  <c:v>2001.25</c:v>
                </c:pt>
                <c:pt idx="28">
                  <c:v>2001.3333333333333</c:v>
                </c:pt>
                <c:pt idx="29">
                  <c:v>2001.4166666666667</c:v>
                </c:pt>
                <c:pt idx="30">
                  <c:v>2001.5</c:v>
                </c:pt>
                <c:pt idx="31">
                  <c:v>2001.5833333333333</c:v>
                </c:pt>
                <c:pt idx="32">
                  <c:v>2001.6666666666667</c:v>
                </c:pt>
                <c:pt idx="33">
                  <c:v>2001.75</c:v>
                </c:pt>
                <c:pt idx="34">
                  <c:v>2001.8333333333333</c:v>
                </c:pt>
                <c:pt idx="35">
                  <c:v>2001.9166666666667</c:v>
                </c:pt>
                <c:pt idx="36">
                  <c:v>2002</c:v>
                </c:pt>
                <c:pt idx="37">
                  <c:v>2002.0833333333333</c:v>
                </c:pt>
                <c:pt idx="38">
                  <c:v>2002.1666666666667</c:v>
                </c:pt>
                <c:pt idx="39">
                  <c:v>2002.25</c:v>
                </c:pt>
                <c:pt idx="40">
                  <c:v>2002.3333333333333</c:v>
                </c:pt>
                <c:pt idx="41">
                  <c:v>2002.4166666666667</c:v>
                </c:pt>
                <c:pt idx="42">
                  <c:v>2002.5</c:v>
                </c:pt>
                <c:pt idx="43">
                  <c:v>2002.5833333333333</c:v>
                </c:pt>
                <c:pt idx="44">
                  <c:v>2002.6666666666667</c:v>
                </c:pt>
                <c:pt idx="45">
                  <c:v>2002.75</c:v>
                </c:pt>
                <c:pt idx="46">
                  <c:v>2002.8333333333333</c:v>
                </c:pt>
                <c:pt idx="47">
                  <c:v>2002.9166666666667</c:v>
                </c:pt>
                <c:pt idx="48">
                  <c:v>2003</c:v>
                </c:pt>
                <c:pt idx="49">
                  <c:v>2003.0833333333333</c:v>
                </c:pt>
                <c:pt idx="50">
                  <c:v>2003.1666666666667</c:v>
                </c:pt>
                <c:pt idx="51">
                  <c:v>2003.25</c:v>
                </c:pt>
                <c:pt idx="52">
                  <c:v>2003.3333333333333</c:v>
                </c:pt>
                <c:pt idx="53">
                  <c:v>2003.4166666666667</c:v>
                </c:pt>
                <c:pt idx="54">
                  <c:v>2003.5</c:v>
                </c:pt>
                <c:pt idx="55">
                  <c:v>2003.5833333333333</c:v>
                </c:pt>
                <c:pt idx="56">
                  <c:v>2003.6666666666667</c:v>
                </c:pt>
                <c:pt idx="57">
                  <c:v>2003.75</c:v>
                </c:pt>
                <c:pt idx="58">
                  <c:v>2003.8333333333333</c:v>
                </c:pt>
                <c:pt idx="59">
                  <c:v>2003.9166666666667</c:v>
                </c:pt>
                <c:pt idx="60">
                  <c:v>2004</c:v>
                </c:pt>
                <c:pt idx="61">
                  <c:v>2004.0833333333333</c:v>
                </c:pt>
                <c:pt idx="62">
                  <c:v>2004.1666666666667</c:v>
                </c:pt>
                <c:pt idx="63">
                  <c:v>2004.25</c:v>
                </c:pt>
                <c:pt idx="64">
                  <c:v>2004.3333333333333</c:v>
                </c:pt>
                <c:pt idx="65">
                  <c:v>2004.4166666666667</c:v>
                </c:pt>
                <c:pt idx="66">
                  <c:v>2004.5</c:v>
                </c:pt>
                <c:pt idx="67">
                  <c:v>2004.5833333333333</c:v>
                </c:pt>
                <c:pt idx="68">
                  <c:v>2004.6666666666667</c:v>
                </c:pt>
                <c:pt idx="69">
                  <c:v>2004.75</c:v>
                </c:pt>
                <c:pt idx="70">
                  <c:v>2004.8333333333333</c:v>
                </c:pt>
                <c:pt idx="71">
                  <c:v>2004.9166666666667</c:v>
                </c:pt>
                <c:pt idx="72">
                  <c:v>2005</c:v>
                </c:pt>
                <c:pt idx="73">
                  <c:v>2005.0833333333333</c:v>
                </c:pt>
                <c:pt idx="74">
                  <c:v>2005.1666666666667</c:v>
                </c:pt>
                <c:pt idx="75">
                  <c:v>2005.25</c:v>
                </c:pt>
                <c:pt idx="76">
                  <c:v>2005.3333333333333</c:v>
                </c:pt>
                <c:pt idx="77">
                  <c:v>2005.4166666666667</c:v>
                </c:pt>
                <c:pt idx="78">
                  <c:v>2005.5</c:v>
                </c:pt>
                <c:pt idx="79">
                  <c:v>2005.5833333333333</c:v>
                </c:pt>
                <c:pt idx="80">
                  <c:v>2005.6666666666667</c:v>
                </c:pt>
                <c:pt idx="81">
                  <c:v>2005.75</c:v>
                </c:pt>
                <c:pt idx="82">
                  <c:v>2005.8333333333333</c:v>
                </c:pt>
                <c:pt idx="83">
                  <c:v>2005.9166666666667</c:v>
                </c:pt>
                <c:pt idx="84">
                  <c:v>2006</c:v>
                </c:pt>
                <c:pt idx="85">
                  <c:v>2006.0833333333333</c:v>
                </c:pt>
                <c:pt idx="86">
                  <c:v>2006.1666666666667</c:v>
                </c:pt>
                <c:pt idx="87">
                  <c:v>2006.25</c:v>
                </c:pt>
                <c:pt idx="88">
                  <c:v>2006.3333333333333</c:v>
                </c:pt>
                <c:pt idx="89">
                  <c:v>2006.4166666666667</c:v>
                </c:pt>
                <c:pt idx="90">
                  <c:v>2006.5</c:v>
                </c:pt>
                <c:pt idx="91">
                  <c:v>2006.5833333333333</c:v>
                </c:pt>
                <c:pt idx="92">
                  <c:v>2006.6666666666667</c:v>
                </c:pt>
                <c:pt idx="93">
                  <c:v>2006.75</c:v>
                </c:pt>
                <c:pt idx="94">
                  <c:v>2006.8333333333333</c:v>
                </c:pt>
                <c:pt idx="95">
                  <c:v>2006.9166666666667</c:v>
                </c:pt>
                <c:pt idx="96">
                  <c:v>2007</c:v>
                </c:pt>
                <c:pt idx="97">
                  <c:v>2007.0833333333333</c:v>
                </c:pt>
                <c:pt idx="98">
                  <c:v>2007.1666666666667</c:v>
                </c:pt>
                <c:pt idx="99">
                  <c:v>2007.25</c:v>
                </c:pt>
                <c:pt idx="100">
                  <c:v>2007.3333333333333</c:v>
                </c:pt>
                <c:pt idx="101">
                  <c:v>2007.4166666666667</c:v>
                </c:pt>
                <c:pt idx="102">
                  <c:v>2007.5</c:v>
                </c:pt>
                <c:pt idx="103">
                  <c:v>2007.5833333333333</c:v>
                </c:pt>
                <c:pt idx="104">
                  <c:v>2007.6666666666667</c:v>
                </c:pt>
                <c:pt idx="105">
                  <c:v>2007.75</c:v>
                </c:pt>
                <c:pt idx="106">
                  <c:v>2007.8333333333333</c:v>
                </c:pt>
                <c:pt idx="107">
                  <c:v>2007.9166666666667</c:v>
                </c:pt>
                <c:pt idx="108">
                  <c:v>2008</c:v>
                </c:pt>
                <c:pt idx="109">
                  <c:v>2008.0833333333333</c:v>
                </c:pt>
                <c:pt idx="110">
                  <c:v>2008.1666666666667</c:v>
                </c:pt>
                <c:pt idx="111">
                  <c:v>2008.25</c:v>
                </c:pt>
                <c:pt idx="112">
                  <c:v>2008.3333333333333</c:v>
                </c:pt>
                <c:pt idx="113">
                  <c:v>2008.4166666666667</c:v>
                </c:pt>
                <c:pt idx="114">
                  <c:v>2008.5</c:v>
                </c:pt>
                <c:pt idx="115">
                  <c:v>2008.5833333333333</c:v>
                </c:pt>
                <c:pt idx="116">
                  <c:v>2008.6666666666667</c:v>
                </c:pt>
                <c:pt idx="117">
                  <c:v>2008.75</c:v>
                </c:pt>
                <c:pt idx="118">
                  <c:v>2008.8333333333333</c:v>
                </c:pt>
                <c:pt idx="119">
                  <c:v>2008.9166666666667</c:v>
                </c:pt>
                <c:pt idx="120">
                  <c:v>2009</c:v>
                </c:pt>
                <c:pt idx="121">
                  <c:v>2009.0833333333333</c:v>
                </c:pt>
                <c:pt idx="122">
                  <c:v>2009.1666666666667</c:v>
                </c:pt>
                <c:pt idx="123">
                  <c:v>2009.25</c:v>
                </c:pt>
                <c:pt idx="124">
                  <c:v>2009.3333333333333</c:v>
                </c:pt>
                <c:pt idx="125">
                  <c:v>2009.4166666666667</c:v>
                </c:pt>
                <c:pt idx="126">
                  <c:v>2009.5</c:v>
                </c:pt>
                <c:pt idx="127">
                  <c:v>2009.5833333333333</c:v>
                </c:pt>
                <c:pt idx="128">
                  <c:v>2009.6666666666667</c:v>
                </c:pt>
                <c:pt idx="129">
                  <c:v>2009.75</c:v>
                </c:pt>
                <c:pt idx="130">
                  <c:v>2009.8333333333333</c:v>
                </c:pt>
                <c:pt idx="131">
                  <c:v>2009.9166666666667</c:v>
                </c:pt>
                <c:pt idx="132">
                  <c:v>2010</c:v>
                </c:pt>
                <c:pt idx="133">
                  <c:v>2010.0833333333333</c:v>
                </c:pt>
                <c:pt idx="134">
                  <c:v>2010.1666666666667</c:v>
                </c:pt>
                <c:pt idx="135">
                  <c:v>2010.25</c:v>
                </c:pt>
                <c:pt idx="136">
                  <c:v>2010.3333333333333</c:v>
                </c:pt>
                <c:pt idx="137">
                  <c:v>2010.4166666666667</c:v>
                </c:pt>
                <c:pt idx="138">
                  <c:v>2010.5</c:v>
                </c:pt>
                <c:pt idx="139">
                  <c:v>2010.5833333333333</c:v>
                </c:pt>
                <c:pt idx="140">
                  <c:v>2010.6666666666667</c:v>
                </c:pt>
                <c:pt idx="141">
                  <c:v>2010.75</c:v>
                </c:pt>
                <c:pt idx="142">
                  <c:v>2010.8333333333333</c:v>
                </c:pt>
                <c:pt idx="143">
                  <c:v>2010.9166666666667</c:v>
                </c:pt>
                <c:pt idx="144">
                  <c:v>2011</c:v>
                </c:pt>
                <c:pt idx="145">
                  <c:v>2011.0833333333333</c:v>
                </c:pt>
                <c:pt idx="146">
                  <c:v>2011.1666666666667</c:v>
                </c:pt>
                <c:pt idx="147">
                  <c:v>2011.25</c:v>
                </c:pt>
                <c:pt idx="148">
                  <c:v>2011.3333333333333</c:v>
                </c:pt>
                <c:pt idx="149">
                  <c:v>2011.4166666666667</c:v>
                </c:pt>
                <c:pt idx="150">
                  <c:v>2011.5</c:v>
                </c:pt>
                <c:pt idx="151">
                  <c:v>2011.5833333333333</c:v>
                </c:pt>
                <c:pt idx="152">
                  <c:v>2011.6666666666667</c:v>
                </c:pt>
                <c:pt idx="153">
                  <c:v>2011.75</c:v>
                </c:pt>
                <c:pt idx="154">
                  <c:v>2011.8333333333333</c:v>
                </c:pt>
                <c:pt idx="155">
                  <c:v>2011.9166666666667</c:v>
                </c:pt>
                <c:pt idx="156">
                  <c:v>2012</c:v>
                </c:pt>
                <c:pt idx="157">
                  <c:v>2012.0833333333333</c:v>
                </c:pt>
                <c:pt idx="158">
                  <c:v>2012.1666666666667</c:v>
                </c:pt>
                <c:pt idx="159">
                  <c:v>2012.25</c:v>
                </c:pt>
                <c:pt idx="160">
                  <c:v>2012.3333333333333</c:v>
                </c:pt>
                <c:pt idx="161">
                  <c:v>2012.4166666666667</c:v>
                </c:pt>
                <c:pt idx="162">
                  <c:v>2012.5</c:v>
                </c:pt>
                <c:pt idx="163">
                  <c:v>2012.5833333333333</c:v>
                </c:pt>
                <c:pt idx="164">
                  <c:v>2012.6666666666667</c:v>
                </c:pt>
                <c:pt idx="165">
                  <c:v>2012.75</c:v>
                </c:pt>
                <c:pt idx="166">
                  <c:v>2012.8333333333333</c:v>
                </c:pt>
                <c:pt idx="167">
                  <c:v>2012.9166666666667</c:v>
                </c:pt>
                <c:pt idx="168">
                  <c:v>2013</c:v>
                </c:pt>
                <c:pt idx="169">
                  <c:v>2013.0833333333333</c:v>
                </c:pt>
                <c:pt idx="170">
                  <c:v>2013.1666666666667</c:v>
                </c:pt>
                <c:pt idx="171">
                  <c:v>2013.25</c:v>
                </c:pt>
                <c:pt idx="172">
                  <c:v>2013.3333333333333</c:v>
                </c:pt>
                <c:pt idx="173">
                  <c:v>2013.4166666666667</c:v>
                </c:pt>
                <c:pt idx="174">
                  <c:v>2013.5</c:v>
                </c:pt>
                <c:pt idx="175">
                  <c:v>2013.5833333333333</c:v>
                </c:pt>
                <c:pt idx="176">
                  <c:v>2013.6666666666667</c:v>
                </c:pt>
                <c:pt idx="177">
                  <c:v>2013.75</c:v>
                </c:pt>
                <c:pt idx="178">
                  <c:v>2013.8333333333333</c:v>
                </c:pt>
                <c:pt idx="179">
                  <c:v>2013.9166666666667</c:v>
                </c:pt>
                <c:pt idx="180">
                  <c:v>2014</c:v>
                </c:pt>
                <c:pt idx="181">
                  <c:v>2014.0833333333333</c:v>
                </c:pt>
                <c:pt idx="182">
                  <c:v>2014.1666666666667</c:v>
                </c:pt>
                <c:pt idx="183">
                  <c:v>2014.25</c:v>
                </c:pt>
                <c:pt idx="184">
                  <c:v>2014.3333333333333</c:v>
                </c:pt>
                <c:pt idx="185">
                  <c:v>2014.4166666666667</c:v>
                </c:pt>
                <c:pt idx="186">
                  <c:v>2014.5</c:v>
                </c:pt>
                <c:pt idx="187">
                  <c:v>2014.5833333333333</c:v>
                </c:pt>
                <c:pt idx="188">
                  <c:v>2014.6666666666667</c:v>
                </c:pt>
                <c:pt idx="189">
                  <c:v>2014.75</c:v>
                </c:pt>
                <c:pt idx="190">
                  <c:v>2014.8333333333333</c:v>
                </c:pt>
                <c:pt idx="191">
                  <c:v>2014.9166666666667</c:v>
                </c:pt>
                <c:pt idx="192">
                  <c:v>2015</c:v>
                </c:pt>
                <c:pt idx="193">
                  <c:v>2015.0833333333333</c:v>
                </c:pt>
                <c:pt idx="194">
                  <c:v>2015.1666666666667</c:v>
                </c:pt>
                <c:pt idx="195">
                  <c:v>2015.25</c:v>
                </c:pt>
                <c:pt idx="196">
                  <c:v>2015.3333333333333</c:v>
                </c:pt>
                <c:pt idx="197">
                  <c:v>2015.4166666666667</c:v>
                </c:pt>
                <c:pt idx="198">
                  <c:v>2015.5</c:v>
                </c:pt>
                <c:pt idx="199">
                  <c:v>2015.5833333333333</c:v>
                </c:pt>
                <c:pt idx="200">
                  <c:v>2015.6666666666667</c:v>
                </c:pt>
                <c:pt idx="201">
                  <c:v>2015.75</c:v>
                </c:pt>
                <c:pt idx="202">
                  <c:v>2015.8333333333333</c:v>
                </c:pt>
                <c:pt idx="203">
                  <c:v>2015.9166666666667</c:v>
                </c:pt>
                <c:pt idx="204">
                  <c:v>2016</c:v>
                </c:pt>
                <c:pt idx="205">
                  <c:v>2016.0833333333333</c:v>
                </c:pt>
                <c:pt idx="206">
                  <c:v>2016.1666666666667</c:v>
                </c:pt>
                <c:pt idx="207">
                  <c:v>2016.25</c:v>
                </c:pt>
                <c:pt idx="208">
                  <c:v>2016.3333333333333</c:v>
                </c:pt>
                <c:pt idx="209">
                  <c:v>2016.4166666666667</c:v>
                </c:pt>
                <c:pt idx="210">
                  <c:v>2016.5</c:v>
                </c:pt>
                <c:pt idx="211">
                  <c:v>2016.5833333333333</c:v>
                </c:pt>
                <c:pt idx="212">
                  <c:v>2016.6666666666667</c:v>
                </c:pt>
                <c:pt idx="213">
                  <c:v>2016.75</c:v>
                </c:pt>
                <c:pt idx="214">
                  <c:v>2016.8333333333333</c:v>
                </c:pt>
                <c:pt idx="215">
                  <c:v>2016.9166666666667</c:v>
                </c:pt>
                <c:pt idx="216">
                  <c:v>2017</c:v>
                </c:pt>
                <c:pt idx="217">
                  <c:v>2017.0833333333333</c:v>
                </c:pt>
                <c:pt idx="218">
                  <c:v>2017.1666666666667</c:v>
                </c:pt>
                <c:pt idx="219">
                  <c:v>2017.25</c:v>
                </c:pt>
                <c:pt idx="220">
                  <c:v>2017.3333333333333</c:v>
                </c:pt>
                <c:pt idx="221">
                  <c:v>2017.4166666666667</c:v>
                </c:pt>
                <c:pt idx="222">
                  <c:v>2017.5</c:v>
                </c:pt>
                <c:pt idx="223">
                  <c:v>2017.5833333333333</c:v>
                </c:pt>
                <c:pt idx="224">
                  <c:v>2017.6666666666667</c:v>
                </c:pt>
                <c:pt idx="225">
                  <c:v>2017.75</c:v>
                </c:pt>
                <c:pt idx="226">
                  <c:v>2017.8333333333333</c:v>
                </c:pt>
                <c:pt idx="227">
                  <c:v>2017.9166666666667</c:v>
                </c:pt>
                <c:pt idx="228">
                  <c:v>2018</c:v>
                </c:pt>
                <c:pt idx="229">
                  <c:v>2018.0833333333333</c:v>
                </c:pt>
                <c:pt idx="230">
                  <c:v>2018.1666666666667</c:v>
                </c:pt>
                <c:pt idx="231">
                  <c:v>2018.25</c:v>
                </c:pt>
                <c:pt idx="232">
                  <c:v>2018.3333333333333</c:v>
                </c:pt>
                <c:pt idx="233">
                  <c:v>2018.4166666666667</c:v>
                </c:pt>
                <c:pt idx="234">
                  <c:v>2018.5</c:v>
                </c:pt>
                <c:pt idx="235">
                  <c:v>2018.5833333333333</c:v>
                </c:pt>
                <c:pt idx="236">
                  <c:v>2018.6666666666667</c:v>
                </c:pt>
                <c:pt idx="237">
                  <c:v>2018.75</c:v>
                </c:pt>
                <c:pt idx="238">
                  <c:v>2018.8333333333333</c:v>
                </c:pt>
                <c:pt idx="239">
                  <c:v>2018.9166666666667</c:v>
                </c:pt>
                <c:pt idx="240">
                  <c:v>2019</c:v>
                </c:pt>
                <c:pt idx="241">
                  <c:v>2019.0833333333333</c:v>
                </c:pt>
                <c:pt idx="242">
                  <c:v>2019.1666666666667</c:v>
                </c:pt>
                <c:pt idx="243">
                  <c:v>2019.25</c:v>
                </c:pt>
                <c:pt idx="244">
                  <c:v>2019.3333333333333</c:v>
                </c:pt>
                <c:pt idx="245">
                  <c:v>2019.4166666666667</c:v>
                </c:pt>
                <c:pt idx="246">
                  <c:v>2019.5</c:v>
                </c:pt>
                <c:pt idx="247">
                  <c:v>2019.5833333333333</c:v>
                </c:pt>
                <c:pt idx="248">
                  <c:v>2019.6666666666667</c:v>
                </c:pt>
                <c:pt idx="249">
                  <c:v>2019.75</c:v>
                </c:pt>
                <c:pt idx="250">
                  <c:v>2019.8333333333333</c:v>
                </c:pt>
                <c:pt idx="251">
                  <c:v>2019.9166666666667</c:v>
                </c:pt>
                <c:pt idx="252">
                  <c:v>2020</c:v>
                </c:pt>
                <c:pt idx="253">
                  <c:v>2020.0833333333333</c:v>
                </c:pt>
                <c:pt idx="254">
                  <c:v>2020.1666666666667</c:v>
                </c:pt>
                <c:pt idx="255">
                  <c:v>2020.25</c:v>
                </c:pt>
                <c:pt idx="256">
                  <c:v>2020.3333333333333</c:v>
                </c:pt>
                <c:pt idx="257">
                  <c:v>2020.4166666666667</c:v>
                </c:pt>
                <c:pt idx="258">
                  <c:v>2020.5</c:v>
                </c:pt>
                <c:pt idx="259">
                  <c:v>2020.5833333333333</c:v>
                </c:pt>
                <c:pt idx="260">
                  <c:v>2020.6666666666667</c:v>
                </c:pt>
                <c:pt idx="261">
                  <c:v>2020.75</c:v>
                </c:pt>
                <c:pt idx="262">
                  <c:v>2020.8333333333333</c:v>
                </c:pt>
                <c:pt idx="263">
                  <c:v>2020.9166666666667</c:v>
                </c:pt>
                <c:pt idx="264">
                  <c:v>2021</c:v>
                </c:pt>
                <c:pt idx="265">
                  <c:v>2021.0833333333333</c:v>
                </c:pt>
                <c:pt idx="266">
                  <c:v>2021.1666666666667</c:v>
                </c:pt>
                <c:pt idx="267">
                  <c:v>2021.25</c:v>
                </c:pt>
                <c:pt idx="268">
                  <c:v>2021.3333333333333</c:v>
                </c:pt>
                <c:pt idx="269">
                  <c:v>2021.4166666666667</c:v>
                </c:pt>
                <c:pt idx="270">
                  <c:v>2021.5</c:v>
                </c:pt>
                <c:pt idx="271">
                  <c:v>2021.5833333333333</c:v>
                </c:pt>
                <c:pt idx="272">
                  <c:v>2021.6666666666667</c:v>
                </c:pt>
                <c:pt idx="273">
                  <c:v>2021.75</c:v>
                </c:pt>
                <c:pt idx="274">
                  <c:v>2021.8333333333333</c:v>
                </c:pt>
                <c:pt idx="275">
                  <c:v>2021.9166666666667</c:v>
                </c:pt>
                <c:pt idx="276">
                  <c:v>2022</c:v>
                </c:pt>
                <c:pt idx="277">
                  <c:v>2022.0833333333333</c:v>
                </c:pt>
                <c:pt idx="278">
                  <c:v>2022.1666666666667</c:v>
                </c:pt>
                <c:pt idx="279">
                  <c:v>2022.25</c:v>
                </c:pt>
                <c:pt idx="280">
                  <c:v>2022.3333333333333</c:v>
                </c:pt>
                <c:pt idx="281">
                  <c:v>2022.4166666666667</c:v>
                </c:pt>
                <c:pt idx="282">
                  <c:v>2022.5</c:v>
                </c:pt>
                <c:pt idx="283">
                  <c:v>2022.5833333333333</c:v>
                </c:pt>
                <c:pt idx="284">
                  <c:v>2022.6666666666667</c:v>
                </c:pt>
                <c:pt idx="285">
                  <c:v>2022.75</c:v>
                </c:pt>
                <c:pt idx="286">
                  <c:v>2022.8333333333333</c:v>
                </c:pt>
                <c:pt idx="287">
                  <c:v>2022.9166666666667</c:v>
                </c:pt>
              </c:numCache>
            </c:numRef>
          </c:xVal>
          <c:yVal>
            <c:numRef>
              <c:f>Vert_Atl!$U$293:$U$999</c:f>
              <c:numCache>
                <c:formatCode>General</c:formatCode>
                <c:ptCount val="707"/>
                <c:pt idx="2" formatCode="0.0">
                  <c:v>28.09</c:v>
                </c:pt>
                <c:pt idx="3" formatCode="0.0">
                  <c:v>28.48</c:v>
                </c:pt>
                <c:pt idx="4" formatCode="0.0">
                  <c:v>28.86</c:v>
                </c:pt>
                <c:pt idx="5" formatCode="0.0">
                  <c:v>29.45</c:v>
                </c:pt>
                <c:pt idx="6" formatCode="0.0">
                  <c:v>29.04</c:v>
                </c:pt>
                <c:pt idx="7" formatCode="0.0">
                  <c:v>28.65</c:v>
                </c:pt>
                <c:pt idx="8" formatCode="0.0">
                  <c:v>29.54</c:v>
                </c:pt>
                <c:pt idx="9" formatCode="0.0">
                  <c:v>29.7</c:v>
                </c:pt>
                <c:pt idx="10" formatCode="0.0">
                  <c:v>28.3</c:v>
                </c:pt>
                <c:pt idx="11" formatCode="0.0">
                  <c:v>27.28</c:v>
                </c:pt>
                <c:pt idx="12" formatCode="0.0">
                  <c:v>26.62</c:v>
                </c:pt>
                <c:pt idx="13" formatCode="0.0">
                  <c:v>26.76</c:v>
                </c:pt>
                <c:pt idx="14" formatCode="0.0">
                  <c:v>27.05</c:v>
                </c:pt>
                <c:pt idx="15" formatCode="0.0">
                  <c:v>28.05</c:v>
                </c:pt>
                <c:pt idx="16" formatCode="0.0">
                  <c:v>28.57</c:v>
                </c:pt>
                <c:pt idx="17" formatCode="0.0">
                  <c:v>28.87</c:v>
                </c:pt>
                <c:pt idx="18" formatCode="0.0">
                  <c:v>28.32</c:v>
                </c:pt>
                <c:pt idx="19" formatCode="0.0">
                  <c:v>28.57</c:v>
                </c:pt>
                <c:pt idx="20" formatCode="0.0">
                  <c:v>28.83</c:v>
                </c:pt>
                <c:pt idx="31" formatCode="0.0">
                  <c:v>28.67</c:v>
                </c:pt>
                <c:pt idx="32" formatCode="0.0">
                  <c:v>29</c:v>
                </c:pt>
                <c:pt idx="33" formatCode="0.0">
                  <c:v>29.44</c:v>
                </c:pt>
                <c:pt idx="34" formatCode="0.0">
                  <c:v>28.58</c:v>
                </c:pt>
                <c:pt idx="35" formatCode="0.0">
                  <c:v>28.33</c:v>
                </c:pt>
                <c:pt idx="36" formatCode="0.0">
                  <c:v>27.64</c:v>
                </c:pt>
                <c:pt idx="37" formatCode="0.0">
                  <c:v>27.48</c:v>
                </c:pt>
                <c:pt idx="38" formatCode="0.0">
                  <c:v>27.66</c:v>
                </c:pt>
                <c:pt idx="39" formatCode="0.0">
                  <c:v>27.81</c:v>
                </c:pt>
                <c:pt idx="40" formatCode="0.0">
                  <c:v>27.9</c:v>
                </c:pt>
                <c:pt idx="41" formatCode="0.0">
                  <c:v>28.42</c:v>
                </c:pt>
                <c:pt idx="42" formatCode="0.0">
                  <c:v>28.77</c:v>
                </c:pt>
                <c:pt idx="43" formatCode="0.0">
                  <c:v>28.38</c:v>
                </c:pt>
                <c:pt idx="44" formatCode="0.0">
                  <c:v>28.45</c:v>
                </c:pt>
                <c:pt idx="45" formatCode="0.0">
                  <c:v>29</c:v>
                </c:pt>
                <c:pt idx="46" formatCode="0.0">
                  <c:v>29</c:v>
                </c:pt>
                <c:pt idx="47" formatCode="0.0">
                  <c:v>27.97</c:v>
                </c:pt>
                <c:pt idx="48" formatCode="0.0">
                  <c:v>27.53</c:v>
                </c:pt>
                <c:pt idx="49" formatCode="0.0">
                  <c:v>27.15</c:v>
                </c:pt>
                <c:pt idx="50" formatCode="0.0">
                  <c:v>28.42</c:v>
                </c:pt>
                <c:pt idx="51" formatCode="0.0">
                  <c:v>29.04</c:v>
                </c:pt>
                <c:pt idx="52" formatCode="0.0">
                  <c:v>29.6</c:v>
                </c:pt>
                <c:pt idx="53" formatCode="0.0">
                  <c:v>29.47</c:v>
                </c:pt>
                <c:pt idx="54" formatCode="0.0">
                  <c:v>29.35</c:v>
                </c:pt>
                <c:pt idx="55" formatCode="0.0">
                  <c:v>29.19</c:v>
                </c:pt>
                <c:pt idx="56" formatCode="0.0">
                  <c:v>29.4</c:v>
                </c:pt>
                <c:pt idx="57" formatCode="0.0">
                  <c:v>29.95</c:v>
                </c:pt>
                <c:pt idx="58" formatCode="0.0">
                  <c:v>29.55</c:v>
                </c:pt>
                <c:pt idx="59" formatCode="0.0">
                  <c:v>28.21</c:v>
                </c:pt>
                <c:pt idx="60" formatCode="0.0">
                  <c:v>27.69</c:v>
                </c:pt>
                <c:pt idx="61" formatCode="0.0">
                  <c:v>27.8</c:v>
                </c:pt>
                <c:pt idx="62" formatCode="0.0">
                  <c:v>27.69</c:v>
                </c:pt>
                <c:pt idx="63" formatCode="0.0">
                  <c:v>28.22</c:v>
                </c:pt>
                <c:pt idx="64" formatCode="0.0">
                  <c:v>28.47</c:v>
                </c:pt>
                <c:pt idx="65" formatCode="0.0">
                  <c:v>28.79</c:v>
                </c:pt>
                <c:pt idx="66" formatCode="0.0">
                  <c:v>28.83</c:v>
                </c:pt>
                <c:pt idx="67" formatCode="0.0">
                  <c:v>28.78</c:v>
                </c:pt>
                <c:pt idx="68" formatCode="0.0">
                  <c:v>29.21</c:v>
                </c:pt>
                <c:pt idx="69" formatCode="0.0">
                  <c:v>30.09</c:v>
                </c:pt>
                <c:pt idx="70" formatCode="0.0">
                  <c:v>29.64</c:v>
                </c:pt>
                <c:pt idx="71" formatCode="0.0">
                  <c:v>28.51</c:v>
                </c:pt>
                <c:pt idx="72" formatCode="0.0">
                  <c:v>27.74</c:v>
                </c:pt>
                <c:pt idx="73" formatCode="0.0">
                  <c:v>27.1</c:v>
                </c:pt>
                <c:pt idx="74" formatCode="0.0">
                  <c:v>27.91</c:v>
                </c:pt>
                <c:pt idx="75" formatCode="0.0">
                  <c:v>28.8</c:v>
                </c:pt>
                <c:pt idx="76" formatCode="0.0">
                  <c:v>29.48</c:v>
                </c:pt>
                <c:pt idx="77" formatCode="0.0">
                  <c:v>30.16</c:v>
                </c:pt>
                <c:pt idx="78" formatCode="0.0">
                  <c:v>30.95</c:v>
                </c:pt>
                <c:pt idx="79" formatCode="0.0">
                  <c:v>30.49</c:v>
                </c:pt>
                <c:pt idx="80" formatCode="0.0">
                  <c:v>29.95</c:v>
                </c:pt>
                <c:pt idx="81" formatCode="0.0">
                  <c:v>30.07</c:v>
                </c:pt>
                <c:pt idx="82" formatCode="0.0">
                  <c:v>28.96</c:v>
                </c:pt>
                <c:pt idx="83" formatCode="0.0">
                  <c:v>28.63</c:v>
                </c:pt>
                <c:pt idx="84" formatCode="0.0">
                  <c:v>27.87</c:v>
                </c:pt>
                <c:pt idx="85" formatCode="0.0">
                  <c:v>27.72</c:v>
                </c:pt>
                <c:pt idx="86" formatCode="0.0">
                  <c:v>27.71</c:v>
                </c:pt>
                <c:pt idx="87" formatCode="0.0">
                  <c:v>28.12</c:v>
                </c:pt>
                <c:pt idx="88" formatCode="0.0">
                  <c:v>29.15</c:v>
                </c:pt>
                <c:pt idx="89" formatCode="0.0">
                  <c:v>29.4</c:v>
                </c:pt>
                <c:pt idx="90" formatCode="0.0">
                  <c:v>29.51</c:v>
                </c:pt>
                <c:pt idx="91" formatCode="0.0">
                  <c:v>29.19</c:v>
                </c:pt>
                <c:pt idx="92" formatCode="0.0">
                  <c:v>29.31</c:v>
                </c:pt>
                <c:pt idx="93" formatCode="0.0">
                  <c:v>29.79</c:v>
                </c:pt>
                <c:pt idx="94" formatCode="0.0">
                  <c:v>29.43</c:v>
                </c:pt>
                <c:pt idx="95" formatCode="0.0">
                  <c:v>28.16</c:v>
                </c:pt>
                <c:pt idx="96" formatCode="0.0">
                  <c:v>28.12</c:v>
                </c:pt>
                <c:pt idx="97" formatCode="0.0">
                  <c:v>27.87</c:v>
                </c:pt>
                <c:pt idx="98" formatCode="0.0">
                  <c:v>28.42</c:v>
                </c:pt>
                <c:pt idx="99" formatCode="0.0">
                  <c:v>28.96</c:v>
                </c:pt>
                <c:pt idx="100" formatCode="0.0">
                  <c:v>29.67</c:v>
                </c:pt>
                <c:pt idx="101" formatCode="0.0">
                  <c:v>29.84</c:v>
                </c:pt>
                <c:pt idx="102" formatCode="0.0">
                  <c:v>29.34</c:v>
                </c:pt>
                <c:pt idx="103" formatCode="0.0">
                  <c:v>29.48</c:v>
                </c:pt>
                <c:pt idx="104" formatCode="0.0">
                  <c:v>30.06</c:v>
                </c:pt>
                <c:pt idx="105" formatCode="0.0">
                  <c:v>30.37</c:v>
                </c:pt>
                <c:pt idx="106" formatCode="0.0">
                  <c:v>28.94</c:v>
                </c:pt>
                <c:pt idx="107" formatCode="0.0">
                  <c:v>27.71</c:v>
                </c:pt>
                <c:pt idx="108" formatCode="0.0">
                  <c:v>27.43</c:v>
                </c:pt>
                <c:pt idx="109" formatCode="0.0">
                  <c:v>27.64</c:v>
                </c:pt>
                <c:pt idx="110" formatCode="0.0">
                  <c:v>27.99</c:v>
                </c:pt>
                <c:pt idx="111" formatCode="0.0">
                  <c:v>28.15</c:v>
                </c:pt>
                <c:pt idx="112" formatCode="0.0">
                  <c:v>28.6</c:v>
                </c:pt>
                <c:pt idx="113" formatCode="0.0">
                  <c:v>29.15</c:v>
                </c:pt>
                <c:pt idx="114" formatCode="0.0">
                  <c:v>29.13</c:v>
                </c:pt>
                <c:pt idx="115" formatCode="0.0">
                  <c:v>28.94</c:v>
                </c:pt>
                <c:pt idx="116" formatCode="0.0">
                  <c:v>29.35</c:v>
                </c:pt>
                <c:pt idx="117" formatCode="0.0">
                  <c:v>30.05</c:v>
                </c:pt>
                <c:pt idx="118" formatCode="0.0">
                  <c:v>29.67</c:v>
                </c:pt>
                <c:pt idx="119" formatCode="0.0">
                  <c:v>28.09</c:v>
                </c:pt>
                <c:pt idx="120" formatCode="0.0">
                  <c:v>27.53</c:v>
                </c:pt>
                <c:pt idx="121" formatCode="0.0">
                  <c:v>27.23</c:v>
                </c:pt>
                <c:pt idx="122" formatCode="0.0">
                  <c:v>27.03</c:v>
                </c:pt>
                <c:pt idx="123" formatCode="0.0">
                  <c:v>27.98</c:v>
                </c:pt>
                <c:pt idx="124" formatCode="0.0">
                  <c:v>28.61</c:v>
                </c:pt>
                <c:pt idx="125" formatCode="0.0">
                  <c:v>29.29</c:v>
                </c:pt>
                <c:pt idx="126" formatCode="0.0">
                  <c:v>29.81</c:v>
                </c:pt>
                <c:pt idx="127" formatCode="0.0">
                  <c:v>29.16</c:v>
                </c:pt>
                <c:pt idx="128" formatCode="0.0">
                  <c:v>29.29</c:v>
                </c:pt>
                <c:pt idx="129" formatCode="0.0">
                  <c:v>29.53</c:v>
                </c:pt>
                <c:pt idx="130" formatCode="0.0">
                  <c:v>29.37</c:v>
                </c:pt>
                <c:pt idx="131" formatCode="0.0">
                  <c:v>28.64</c:v>
                </c:pt>
                <c:pt idx="132" formatCode="0.0">
                  <c:v>27.58</c:v>
                </c:pt>
                <c:pt idx="133" formatCode="0.0">
                  <c:v>27.75</c:v>
                </c:pt>
                <c:pt idx="134" formatCode="0.0">
                  <c:v>27.67</c:v>
                </c:pt>
                <c:pt idx="135" formatCode="0.0">
                  <c:v>28.35</c:v>
                </c:pt>
                <c:pt idx="136" formatCode="0.0">
                  <c:v>29.22</c:v>
                </c:pt>
                <c:pt idx="137" formatCode="0.0">
                  <c:v>29.7</c:v>
                </c:pt>
                <c:pt idx="138" formatCode="0.0">
                  <c:v>29.79</c:v>
                </c:pt>
                <c:pt idx="139" formatCode="0.0">
                  <c:v>30.16</c:v>
                </c:pt>
                <c:pt idx="140" formatCode="0.0">
                  <c:v>30.33</c:v>
                </c:pt>
                <c:pt idx="141" formatCode="0.0">
                  <c:v>29.52</c:v>
                </c:pt>
                <c:pt idx="142" formatCode="0.0">
                  <c:v>28.65</c:v>
                </c:pt>
                <c:pt idx="143" formatCode="0.0">
                  <c:v>27.56</c:v>
                </c:pt>
                <c:pt idx="144" formatCode="0.0">
                  <c:v>26.53</c:v>
                </c:pt>
                <c:pt idx="145" formatCode="0.0">
                  <c:v>27.26</c:v>
                </c:pt>
                <c:pt idx="146" formatCode="0.0">
                  <c:v>27.89</c:v>
                </c:pt>
                <c:pt idx="147" formatCode="0.0">
                  <c:v>28.36</c:v>
                </c:pt>
                <c:pt idx="148" formatCode="0.0">
                  <c:v>29.12</c:v>
                </c:pt>
                <c:pt idx="149" formatCode="0.0">
                  <c:v>29.58</c:v>
                </c:pt>
                <c:pt idx="150" formatCode="0.0">
                  <c:v>29.82</c:v>
                </c:pt>
                <c:pt idx="151" formatCode="0.0">
                  <c:v>29.72</c:v>
                </c:pt>
                <c:pt idx="152" formatCode="0.0">
                  <c:v>30.11</c:v>
                </c:pt>
                <c:pt idx="153" formatCode="0.0">
                  <c:v>30.38</c:v>
                </c:pt>
                <c:pt idx="154" formatCode="0.0">
                  <c:v>29.09</c:v>
                </c:pt>
                <c:pt idx="155" formatCode="0.0">
                  <c:v>27.64</c:v>
                </c:pt>
                <c:pt idx="156" formatCode="0.0">
                  <c:v>27.4</c:v>
                </c:pt>
                <c:pt idx="157" formatCode="0.0">
                  <c:v>27.69</c:v>
                </c:pt>
                <c:pt idx="158" formatCode="0.0">
                  <c:v>27.72</c:v>
                </c:pt>
                <c:pt idx="159" formatCode="0.0">
                  <c:v>28.27</c:v>
                </c:pt>
                <c:pt idx="160" formatCode="0.0">
                  <c:v>28.91</c:v>
                </c:pt>
                <c:pt idx="161" formatCode="0.0">
                  <c:v>29.64</c:v>
                </c:pt>
                <c:pt idx="162" formatCode="0.0">
                  <c:v>29.5</c:v>
                </c:pt>
                <c:pt idx="163" formatCode="0.0">
                  <c:v>29.02</c:v>
                </c:pt>
                <c:pt idx="164" formatCode="0.0">
                  <c:v>29.39</c:v>
                </c:pt>
                <c:pt idx="165" formatCode="0.0">
                  <c:v>29.62</c:v>
                </c:pt>
                <c:pt idx="166" formatCode="0.0">
                  <c:v>28.65</c:v>
                </c:pt>
                <c:pt idx="167" formatCode="0.0">
                  <c:v>27.43</c:v>
                </c:pt>
                <c:pt idx="168" formatCode="0.0">
                  <c:v>27.8</c:v>
                </c:pt>
                <c:pt idx="169" formatCode="0.0">
                  <c:v>28.05</c:v>
                </c:pt>
                <c:pt idx="170" formatCode="0.0">
                  <c:v>27.4</c:v>
                </c:pt>
                <c:pt idx="171" formatCode="0.0">
                  <c:v>28.4</c:v>
                </c:pt>
                <c:pt idx="172" formatCode="0.0">
                  <c:v>28.95</c:v>
                </c:pt>
                <c:pt idx="173" formatCode="0.0">
                  <c:v>29.1</c:v>
                </c:pt>
                <c:pt idx="174" formatCode="0.0">
                  <c:v>29.38</c:v>
                </c:pt>
                <c:pt idx="175" formatCode="0.0">
                  <c:v>29.36</c:v>
                </c:pt>
                <c:pt idx="176" formatCode="0.0">
                  <c:v>29.63</c:v>
                </c:pt>
                <c:pt idx="177" formatCode="0.0">
                  <c:v>29.92</c:v>
                </c:pt>
                <c:pt idx="178" formatCode="0.0">
                  <c:v>30.05</c:v>
                </c:pt>
                <c:pt idx="179" formatCode="0.0">
                  <c:v>29.47</c:v>
                </c:pt>
                <c:pt idx="180" formatCode="0.0">
                  <c:v>28.3</c:v>
                </c:pt>
                <c:pt idx="181" formatCode="0.0">
                  <c:v>27.85</c:v>
                </c:pt>
                <c:pt idx="182" formatCode="0.0">
                  <c:v>28.32</c:v>
                </c:pt>
                <c:pt idx="183" formatCode="0.0">
                  <c:v>28.95</c:v>
                </c:pt>
                <c:pt idx="184" formatCode="0.0">
                  <c:v>29.37</c:v>
                </c:pt>
                <c:pt idx="185" formatCode="0.0">
                  <c:v>29.57</c:v>
                </c:pt>
                <c:pt idx="186" formatCode="0.0">
                  <c:v>29.1</c:v>
                </c:pt>
                <c:pt idx="187" formatCode="0.0">
                  <c:v>28.9</c:v>
                </c:pt>
                <c:pt idx="188" formatCode="0.0">
                  <c:v>29.08</c:v>
                </c:pt>
                <c:pt idx="189" formatCode="0.0">
                  <c:v>29.37</c:v>
                </c:pt>
                <c:pt idx="190" formatCode="0.0">
                  <c:v>29.75</c:v>
                </c:pt>
                <c:pt idx="191" formatCode="0.0">
                  <c:v>28.38</c:v>
                </c:pt>
                <c:pt idx="192" formatCode="0.0">
                  <c:v>27.78</c:v>
                </c:pt>
                <c:pt idx="193" formatCode="0.0">
                  <c:v>27.62</c:v>
                </c:pt>
                <c:pt idx="194" formatCode="0.0">
                  <c:v>27.92</c:v>
                </c:pt>
                <c:pt idx="195" formatCode="0.0">
                  <c:v>28.37</c:v>
                </c:pt>
                <c:pt idx="198" formatCode="0.0">
                  <c:v>28.98</c:v>
                </c:pt>
                <c:pt idx="199" formatCode="0.0">
                  <c:v>28.78</c:v>
                </c:pt>
                <c:pt idx="200" formatCode="0.0">
                  <c:v>29.11</c:v>
                </c:pt>
                <c:pt idx="201" formatCode="0.0">
                  <c:v>29.63</c:v>
                </c:pt>
                <c:pt idx="202" formatCode="0.0">
                  <c:v>30.11</c:v>
                </c:pt>
                <c:pt idx="203" formatCode="0.0">
                  <c:v>29.35</c:v>
                </c:pt>
                <c:pt idx="204" formatCode="0.0">
                  <c:v>28.83</c:v>
                </c:pt>
                <c:pt idx="205" formatCode="0.0">
                  <c:v>27.99</c:v>
                </c:pt>
                <c:pt idx="206" formatCode="0.0">
                  <c:v>28.36</c:v>
                </c:pt>
                <c:pt idx="207" formatCode="0.0">
                  <c:v>29.31</c:v>
                </c:pt>
                <c:pt idx="208" formatCode="0.0">
                  <c:v>29.76</c:v>
                </c:pt>
                <c:pt idx="209" formatCode="0.0">
                  <c:v>30.09</c:v>
                </c:pt>
                <c:pt idx="210" formatCode="0.0">
                  <c:v>30.11</c:v>
                </c:pt>
                <c:pt idx="211" formatCode="0.0">
                  <c:v>29.58</c:v>
                </c:pt>
                <c:pt idx="212" formatCode="0.0">
                  <c:v>29.75</c:v>
                </c:pt>
                <c:pt idx="213" formatCode="0.0">
                  <c:v>30.29</c:v>
                </c:pt>
                <c:pt idx="214" formatCode="0.0">
                  <c:v>29.62</c:v>
                </c:pt>
                <c:pt idx="215" formatCode="0.0">
                  <c:v>28.79</c:v>
                </c:pt>
                <c:pt idx="216" formatCode="0.0">
                  <c:v>27.88</c:v>
                </c:pt>
                <c:pt idx="217" formatCode="0.0">
                  <c:v>27.96</c:v>
                </c:pt>
                <c:pt idx="218" formatCode="0.0">
                  <c:v>28.23</c:v>
                </c:pt>
                <c:pt idx="219" formatCode="0.0">
                  <c:v>28.93</c:v>
                </c:pt>
                <c:pt idx="220" formatCode="0.0">
                  <c:v>29.78</c:v>
                </c:pt>
                <c:pt idx="221" formatCode="0.0">
                  <c:v>30.18</c:v>
                </c:pt>
                <c:pt idx="222" formatCode="0.0">
                  <c:v>30.02</c:v>
                </c:pt>
                <c:pt idx="223" formatCode="0.0">
                  <c:v>29.94</c:v>
                </c:pt>
                <c:pt idx="224" formatCode="0.0">
                  <c:v>29.97</c:v>
                </c:pt>
                <c:pt idx="225" formatCode="0.0">
                  <c:v>30.4</c:v>
                </c:pt>
                <c:pt idx="226" formatCode="0.0">
                  <c:v>30.49</c:v>
                </c:pt>
                <c:pt idx="227" formatCode="0.0">
                  <c:v>27.86</c:v>
                </c:pt>
                <c:pt idx="228" formatCode="0.0">
                  <c:v>27.01</c:v>
                </c:pt>
                <c:pt idx="229" formatCode="0.0">
                  <c:v>27.1</c:v>
                </c:pt>
                <c:pt idx="230" formatCode="0.0">
                  <c:v>27.7</c:v>
                </c:pt>
                <c:pt idx="231" formatCode="0.0">
                  <c:v>28.53</c:v>
                </c:pt>
                <c:pt idx="232" formatCode="0.0">
                  <c:v>29.088999999999999</c:v>
                </c:pt>
                <c:pt idx="233" formatCode="0.0">
                  <c:v>29.704000000000001</c:v>
                </c:pt>
                <c:pt idx="234" formatCode="0.0">
                  <c:v>29.173999999999999</c:v>
                </c:pt>
                <c:pt idx="235" formatCode="0.0">
                  <c:v>28.788</c:v>
                </c:pt>
                <c:pt idx="236" formatCode="0.0">
                  <c:v>29.045000000000002</c:v>
                </c:pt>
                <c:pt idx="237" formatCode="0.0">
                  <c:v>29.56</c:v>
                </c:pt>
                <c:pt idx="238" formatCode="0.0">
                  <c:v>29.542000000000002</c:v>
                </c:pt>
                <c:pt idx="239" formatCode="0.0">
                  <c:v>28.84</c:v>
                </c:pt>
                <c:pt idx="240" formatCode="0.0">
                  <c:v>28.207000000000001</c:v>
                </c:pt>
                <c:pt idx="241" formatCode="0.0">
                  <c:v>28.183</c:v>
                </c:pt>
                <c:pt idx="242" formatCode="0.0">
                  <c:v>28.24</c:v>
                </c:pt>
                <c:pt idx="243" formatCode="0.0">
                  <c:v>28.48</c:v>
                </c:pt>
                <c:pt idx="244" formatCode="0.0">
                  <c:v>28.988</c:v>
                </c:pt>
                <c:pt idx="245" formatCode="0.0">
                  <c:v>29.731000000000002</c:v>
                </c:pt>
                <c:pt idx="246" formatCode="0.0">
                  <c:v>29.431000000000001</c:v>
                </c:pt>
                <c:pt idx="247" formatCode="0.0">
                  <c:v>29.138999999999999</c:v>
                </c:pt>
                <c:pt idx="248" formatCode="0.0">
                  <c:v>29.434000000000001</c:v>
                </c:pt>
                <c:pt idx="249" formatCode="0.0">
                  <c:v>30.177</c:v>
                </c:pt>
                <c:pt idx="250" formatCode="0.0">
                  <c:v>30.382999999999999</c:v>
                </c:pt>
                <c:pt idx="251" formatCode="0.0">
                  <c:v>29.288</c:v>
                </c:pt>
                <c:pt idx="252" formatCode="0.0">
                  <c:v>28.684000000000001</c:v>
                </c:pt>
                <c:pt idx="253" formatCode="0.0">
                  <c:v>28.204999999999998</c:v>
                </c:pt>
                <c:pt idx="254" formatCode="0.0">
                  <c:v>28.855</c:v>
                </c:pt>
                <c:pt idx="255" formatCode="0.0">
                  <c:v>29.082000000000001</c:v>
                </c:pt>
                <c:pt idx="256" formatCode="0.0">
                  <c:v>29.238</c:v>
                </c:pt>
                <c:pt idx="257" formatCode="0.0">
                  <c:v>29.995999999999999</c:v>
                </c:pt>
                <c:pt idx="258" formatCode="0.0">
                  <c:v>29.869</c:v>
                </c:pt>
                <c:pt idx="259" formatCode="0.0">
                  <c:v>29.931000000000001</c:v>
                </c:pt>
                <c:pt idx="260" formatCode="0.0">
                  <c:v>30.291</c:v>
                </c:pt>
                <c:pt idx="261" formatCode="0.0">
                  <c:v>30.215</c:v>
                </c:pt>
                <c:pt idx="262" formatCode="0.0">
                  <c:v>30.324000000000002</c:v>
                </c:pt>
                <c:pt idx="263" formatCode="0.0">
                  <c:v>29.620999999999999</c:v>
                </c:pt>
                <c:pt idx="264" formatCode="0.0">
                  <c:v>28.57</c:v>
                </c:pt>
                <c:pt idx="265" formatCode="0.0">
                  <c:v>28.126000000000001</c:v>
                </c:pt>
                <c:pt idx="266" formatCode="0.0">
                  <c:v>28.297999999999998</c:v>
                </c:pt>
                <c:pt idx="267" formatCode="0.0">
                  <c:v>28.492999999999999</c:v>
                </c:pt>
                <c:pt idx="268" formatCode="0.0">
                  <c:v>28.922000000000001</c:v>
                </c:pt>
                <c:pt idx="269" formatCode="0.0">
                  <c:v>29.329000000000001</c:v>
                </c:pt>
                <c:pt idx="270" formatCode="0.0">
                  <c:v>29.553999999999998</c:v>
                </c:pt>
                <c:pt idx="271" formatCode="0.0">
                  <c:v>29.283000000000001</c:v>
                </c:pt>
                <c:pt idx="272" formatCode="0.0">
                  <c:v>29.617999999999999</c:v>
                </c:pt>
                <c:pt idx="273" formatCode="0.0">
                  <c:v>29.966000000000001</c:v>
                </c:pt>
                <c:pt idx="274" formatCode="0.0">
                  <c:v>29.62</c:v>
                </c:pt>
                <c:pt idx="275" formatCode="0.0">
                  <c:v>28.452000000000002</c:v>
                </c:pt>
                <c:pt idx="276" formatCode="0.0">
                  <c:v>28.379000000000001</c:v>
                </c:pt>
                <c:pt idx="277" formatCode="0.0">
                  <c:v>28.1</c:v>
                </c:pt>
              </c:numCache>
            </c:numRef>
          </c:yVal>
          <c:smooth val="0"/>
          <c:extLst>
            <c:ext xmlns:c16="http://schemas.microsoft.com/office/drawing/2014/chart" uri="{C3380CC4-5D6E-409C-BE32-E72D297353CC}">
              <c16:uniqueId val="{00000000-CEF5-4915-98CD-56A982D88835}"/>
            </c:ext>
          </c:extLst>
        </c:ser>
        <c:dLbls>
          <c:showLegendKey val="0"/>
          <c:showVal val="0"/>
          <c:showCatName val="0"/>
          <c:showSerName val="0"/>
          <c:showPercent val="0"/>
          <c:showBubbleSize val="0"/>
        </c:dLbls>
        <c:axId val="148508240"/>
        <c:axId val="148508632"/>
      </c:scatterChart>
      <c:valAx>
        <c:axId val="148508240"/>
        <c:scaling>
          <c:orientation val="minMax"/>
          <c:max val="2024"/>
          <c:min val="1991"/>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508632"/>
        <c:crosses val="autoZero"/>
        <c:crossBetween val="midCat"/>
        <c:majorUnit val="1"/>
        <c:minorUnit val="0.16670000000000004"/>
      </c:valAx>
      <c:valAx>
        <c:axId val="148508632"/>
        <c:scaling>
          <c:orientation val="minMax"/>
          <c:min val="2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5082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Isla Colon, Seagrass</a:t>
            </a:r>
          </a:p>
        </c:rich>
      </c:tx>
      <c:layout>
        <c:manualLayout>
          <c:xMode val="edge"/>
          <c:yMode val="edge"/>
          <c:x val="0.51115343066910512"/>
          <c:y val="5.8823529411764705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1"/>
          <c:order val="0"/>
          <c:tx>
            <c:v>Tower</c:v>
          </c:tx>
          <c:spPr>
            <a:ln w="28575" cap="rnd">
              <a:solidFill>
                <a:srgbClr val="FF0000"/>
              </a:solidFill>
              <a:round/>
            </a:ln>
            <a:effectLst/>
          </c:spPr>
          <c:marker>
            <c:symbol val="none"/>
          </c:marker>
          <c:trendline>
            <c:spPr>
              <a:ln w="19050" cap="rnd">
                <a:solidFill>
                  <a:srgbClr val="00B0F0"/>
                </a:solidFill>
                <a:prstDash val="sysDot"/>
              </a:ln>
              <a:effectLst/>
            </c:spPr>
            <c:trendlineType val="linear"/>
            <c:dispRSqr val="0"/>
            <c:dispEq val="1"/>
            <c:trendlineLbl>
              <c:layout>
                <c:manualLayout>
                  <c:x val="-0.80655421789329729"/>
                  <c:y val="-0.30243507796819513"/>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Vert_Atl!$C$293:$C$999</c:f>
              <c:numCache>
                <c:formatCode>0.0</c:formatCode>
                <c:ptCount val="707"/>
                <c:pt idx="0">
                  <c:v>1999</c:v>
                </c:pt>
                <c:pt idx="1">
                  <c:v>1999.0833333333333</c:v>
                </c:pt>
                <c:pt idx="2">
                  <c:v>1999.1666666666667</c:v>
                </c:pt>
                <c:pt idx="3">
                  <c:v>1999.25</c:v>
                </c:pt>
                <c:pt idx="4">
                  <c:v>1999.3333333333333</c:v>
                </c:pt>
                <c:pt idx="5">
                  <c:v>1999.4166666666667</c:v>
                </c:pt>
                <c:pt idx="6">
                  <c:v>1999.5</c:v>
                </c:pt>
                <c:pt idx="7">
                  <c:v>1999.5833333333333</c:v>
                </c:pt>
                <c:pt idx="8">
                  <c:v>1999.6666666666667</c:v>
                </c:pt>
                <c:pt idx="9">
                  <c:v>1999.75</c:v>
                </c:pt>
                <c:pt idx="10">
                  <c:v>1999.8333333333333</c:v>
                </c:pt>
                <c:pt idx="11">
                  <c:v>1999.9166666666667</c:v>
                </c:pt>
                <c:pt idx="12">
                  <c:v>2000</c:v>
                </c:pt>
                <c:pt idx="13">
                  <c:v>2000.0833333333333</c:v>
                </c:pt>
                <c:pt idx="14">
                  <c:v>2000.1666666666667</c:v>
                </c:pt>
                <c:pt idx="15">
                  <c:v>2000.25</c:v>
                </c:pt>
                <c:pt idx="16">
                  <c:v>2000.3333333333333</c:v>
                </c:pt>
                <c:pt idx="17">
                  <c:v>2000.4166666666667</c:v>
                </c:pt>
                <c:pt idx="18">
                  <c:v>2000.5</c:v>
                </c:pt>
                <c:pt idx="19">
                  <c:v>2000.5833333333333</c:v>
                </c:pt>
                <c:pt idx="20">
                  <c:v>2000.6666666666667</c:v>
                </c:pt>
                <c:pt idx="21">
                  <c:v>2000.75</c:v>
                </c:pt>
                <c:pt idx="22">
                  <c:v>2000.8333333333333</c:v>
                </c:pt>
                <c:pt idx="23">
                  <c:v>2000.9166666666667</c:v>
                </c:pt>
                <c:pt idx="24">
                  <c:v>2001</c:v>
                </c:pt>
                <c:pt idx="25">
                  <c:v>2001.0833333333333</c:v>
                </c:pt>
                <c:pt idx="26">
                  <c:v>2001.1666666666667</c:v>
                </c:pt>
                <c:pt idx="27">
                  <c:v>2001.25</c:v>
                </c:pt>
                <c:pt idx="28">
                  <c:v>2001.3333333333333</c:v>
                </c:pt>
                <c:pt idx="29">
                  <c:v>2001.4166666666667</c:v>
                </c:pt>
                <c:pt idx="30">
                  <c:v>2001.5</c:v>
                </c:pt>
                <c:pt idx="31">
                  <c:v>2001.5833333333333</c:v>
                </c:pt>
                <c:pt idx="32">
                  <c:v>2001.6666666666667</c:v>
                </c:pt>
                <c:pt idx="33">
                  <c:v>2001.75</c:v>
                </c:pt>
                <c:pt idx="34">
                  <c:v>2001.8333333333333</c:v>
                </c:pt>
                <c:pt idx="35">
                  <c:v>2001.9166666666667</c:v>
                </c:pt>
                <c:pt idx="36">
                  <c:v>2002</c:v>
                </c:pt>
                <c:pt idx="37">
                  <c:v>2002.0833333333333</c:v>
                </c:pt>
                <c:pt idx="38">
                  <c:v>2002.1666666666667</c:v>
                </c:pt>
                <c:pt idx="39">
                  <c:v>2002.25</c:v>
                </c:pt>
                <c:pt idx="40">
                  <c:v>2002.3333333333333</c:v>
                </c:pt>
                <c:pt idx="41">
                  <c:v>2002.4166666666667</c:v>
                </c:pt>
                <c:pt idx="42">
                  <c:v>2002.5</c:v>
                </c:pt>
                <c:pt idx="43">
                  <c:v>2002.5833333333333</c:v>
                </c:pt>
                <c:pt idx="44">
                  <c:v>2002.6666666666667</c:v>
                </c:pt>
                <c:pt idx="45">
                  <c:v>2002.75</c:v>
                </c:pt>
                <c:pt idx="46">
                  <c:v>2002.8333333333333</c:v>
                </c:pt>
                <c:pt idx="47">
                  <c:v>2002.9166666666667</c:v>
                </c:pt>
                <c:pt idx="48">
                  <c:v>2003</c:v>
                </c:pt>
                <c:pt idx="49">
                  <c:v>2003.0833333333333</c:v>
                </c:pt>
                <c:pt idx="50">
                  <c:v>2003.1666666666667</c:v>
                </c:pt>
                <c:pt idx="51">
                  <c:v>2003.25</c:v>
                </c:pt>
                <c:pt idx="52">
                  <c:v>2003.3333333333333</c:v>
                </c:pt>
                <c:pt idx="53">
                  <c:v>2003.4166666666667</c:v>
                </c:pt>
                <c:pt idx="54">
                  <c:v>2003.5</c:v>
                </c:pt>
                <c:pt idx="55">
                  <c:v>2003.5833333333333</c:v>
                </c:pt>
                <c:pt idx="56">
                  <c:v>2003.6666666666667</c:v>
                </c:pt>
                <c:pt idx="57">
                  <c:v>2003.75</c:v>
                </c:pt>
                <c:pt idx="58">
                  <c:v>2003.8333333333333</c:v>
                </c:pt>
                <c:pt idx="59">
                  <c:v>2003.9166666666667</c:v>
                </c:pt>
                <c:pt idx="60">
                  <c:v>2004</c:v>
                </c:pt>
                <c:pt idx="61">
                  <c:v>2004.0833333333333</c:v>
                </c:pt>
                <c:pt idx="62">
                  <c:v>2004.1666666666667</c:v>
                </c:pt>
                <c:pt idx="63">
                  <c:v>2004.25</c:v>
                </c:pt>
                <c:pt idx="64">
                  <c:v>2004.3333333333333</c:v>
                </c:pt>
                <c:pt idx="65">
                  <c:v>2004.4166666666667</c:v>
                </c:pt>
                <c:pt idx="66">
                  <c:v>2004.5</c:v>
                </c:pt>
                <c:pt idx="67">
                  <c:v>2004.5833333333333</c:v>
                </c:pt>
                <c:pt idx="68">
                  <c:v>2004.6666666666667</c:v>
                </c:pt>
                <c:pt idx="69">
                  <c:v>2004.75</c:v>
                </c:pt>
                <c:pt idx="70">
                  <c:v>2004.8333333333333</c:v>
                </c:pt>
                <c:pt idx="71">
                  <c:v>2004.9166666666667</c:v>
                </c:pt>
                <c:pt idx="72">
                  <c:v>2005</c:v>
                </c:pt>
                <c:pt idx="73">
                  <c:v>2005.0833333333333</c:v>
                </c:pt>
                <c:pt idx="74">
                  <c:v>2005.1666666666667</c:v>
                </c:pt>
                <c:pt idx="75">
                  <c:v>2005.25</c:v>
                </c:pt>
                <c:pt idx="76">
                  <c:v>2005.3333333333333</c:v>
                </c:pt>
                <c:pt idx="77">
                  <c:v>2005.4166666666667</c:v>
                </c:pt>
                <c:pt idx="78">
                  <c:v>2005.5</c:v>
                </c:pt>
                <c:pt idx="79">
                  <c:v>2005.5833333333333</c:v>
                </c:pt>
                <c:pt idx="80">
                  <c:v>2005.6666666666667</c:v>
                </c:pt>
                <c:pt idx="81">
                  <c:v>2005.75</c:v>
                </c:pt>
                <c:pt idx="82">
                  <c:v>2005.8333333333333</c:v>
                </c:pt>
                <c:pt idx="83">
                  <c:v>2005.9166666666667</c:v>
                </c:pt>
                <c:pt idx="84">
                  <c:v>2006</c:v>
                </c:pt>
                <c:pt idx="85">
                  <c:v>2006.0833333333333</c:v>
                </c:pt>
                <c:pt idx="86">
                  <c:v>2006.1666666666667</c:v>
                </c:pt>
                <c:pt idx="87">
                  <c:v>2006.25</c:v>
                </c:pt>
                <c:pt idx="88">
                  <c:v>2006.3333333333333</c:v>
                </c:pt>
                <c:pt idx="89">
                  <c:v>2006.4166666666667</c:v>
                </c:pt>
                <c:pt idx="90">
                  <c:v>2006.5</c:v>
                </c:pt>
                <c:pt idx="91">
                  <c:v>2006.5833333333333</c:v>
                </c:pt>
                <c:pt idx="92">
                  <c:v>2006.6666666666667</c:v>
                </c:pt>
                <c:pt idx="93">
                  <c:v>2006.75</c:v>
                </c:pt>
                <c:pt idx="94">
                  <c:v>2006.8333333333333</c:v>
                </c:pt>
                <c:pt idx="95">
                  <c:v>2006.9166666666667</c:v>
                </c:pt>
                <c:pt idx="96">
                  <c:v>2007</c:v>
                </c:pt>
                <c:pt idx="97">
                  <c:v>2007.0833333333333</c:v>
                </c:pt>
                <c:pt idx="98">
                  <c:v>2007.1666666666667</c:v>
                </c:pt>
                <c:pt idx="99">
                  <c:v>2007.25</c:v>
                </c:pt>
                <c:pt idx="100">
                  <c:v>2007.3333333333333</c:v>
                </c:pt>
                <c:pt idx="101">
                  <c:v>2007.4166666666667</c:v>
                </c:pt>
                <c:pt idx="102">
                  <c:v>2007.5</c:v>
                </c:pt>
                <c:pt idx="103">
                  <c:v>2007.5833333333333</c:v>
                </c:pt>
                <c:pt idx="104">
                  <c:v>2007.6666666666667</c:v>
                </c:pt>
                <c:pt idx="105">
                  <c:v>2007.75</c:v>
                </c:pt>
                <c:pt idx="106">
                  <c:v>2007.8333333333333</c:v>
                </c:pt>
                <c:pt idx="107">
                  <c:v>2007.9166666666667</c:v>
                </c:pt>
                <c:pt idx="108">
                  <c:v>2008</c:v>
                </c:pt>
                <c:pt idx="109">
                  <c:v>2008.0833333333333</c:v>
                </c:pt>
                <c:pt idx="110">
                  <c:v>2008.1666666666667</c:v>
                </c:pt>
                <c:pt idx="111">
                  <c:v>2008.25</c:v>
                </c:pt>
                <c:pt idx="112">
                  <c:v>2008.3333333333333</c:v>
                </c:pt>
                <c:pt idx="113">
                  <c:v>2008.4166666666667</c:v>
                </c:pt>
                <c:pt idx="114">
                  <c:v>2008.5</c:v>
                </c:pt>
                <c:pt idx="115">
                  <c:v>2008.5833333333333</c:v>
                </c:pt>
                <c:pt idx="116">
                  <c:v>2008.6666666666667</c:v>
                </c:pt>
                <c:pt idx="117">
                  <c:v>2008.75</c:v>
                </c:pt>
                <c:pt idx="118">
                  <c:v>2008.8333333333333</c:v>
                </c:pt>
                <c:pt idx="119">
                  <c:v>2008.9166666666667</c:v>
                </c:pt>
                <c:pt idx="120">
                  <c:v>2009</c:v>
                </c:pt>
                <c:pt idx="121">
                  <c:v>2009.0833333333333</c:v>
                </c:pt>
                <c:pt idx="122">
                  <c:v>2009.1666666666667</c:v>
                </c:pt>
                <c:pt idx="123">
                  <c:v>2009.25</c:v>
                </c:pt>
                <c:pt idx="124">
                  <c:v>2009.3333333333333</c:v>
                </c:pt>
                <c:pt idx="125">
                  <c:v>2009.4166666666667</c:v>
                </c:pt>
                <c:pt idx="126">
                  <c:v>2009.5</c:v>
                </c:pt>
                <c:pt idx="127">
                  <c:v>2009.5833333333333</c:v>
                </c:pt>
                <c:pt idx="128">
                  <c:v>2009.6666666666667</c:v>
                </c:pt>
                <c:pt idx="129">
                  <c:v>2009.75</c:v>
                </c:pt>
                <c:pt idx="130">
                  <c:v>2009.8333333333333</c:v>
                </c:pt>
                <c:pt idx="131">
                  <c:v>2009.9166666666667</c:v>
                </c:pt>
                <c:pt idx="132">
                  <c:v>2010</c:v>
                </c:pt>
                <c:pt idx="133">
                  <c:v>2010.0833333333333</c:v>
                </c:pt>
                <c:pt idx="134">
                  <c:v>2010.1666666666667</c:v>
                </c:pt>
                <c:pt idx="135">
                  <c:v>2010.25</c:v>
                </c:pt>
                <c:pt idx="136">
                  <c:v>2010.3333333333333</c:v>
                </c:pt>
                <c:pt idx="137">
                  <c:v>2010.4166666666667</c:v>
                </c:pt>
                <c:pt idx="138">
                  <c:v>2010.5</c:v>
                </c:pt>
                <c:pt idx="139">
                  <c:v>2010.5833333333333</c:v>
                </c:pt>
                <c:pt idx="140">
                  <c:v>2010.6666666666667</c:v>
                </c:pt>
                <c:pt idx="141">
                  <c:v>2010.75</c:v>
                </c:pt>
                <c:pt idx="142">
                  <c:v>2010.8333333333333</c:v>
                </c:pt>
                <c:pt idx="143">
                  <c:v>2010.9166666666667</c:v>
                </c:pt>
                <c:pt idx="144">
                  <c:v>2011</c:v>
                </c:pt>
                <c:pt idx="145">
                  <c:v>2011.0833333333333</c:v>
                </c:pt>
                <c:pt idx="146">
                  <c:v>2011.1666666666667</c:v>
                </c:pt>
                <c:pt idx="147">
                  <c:v>2011.25</c:v>
                </c:pt>
                <c:pt idx="148">
                  <c:v>2011.3333333333333</c:v>
                </c:pt>
                <c:pt idx="149">
                  <c:v>2011.4166666666667</c:v>
                </c:pt>
                <c:pt idx="150">
                  <c:v>2011.5</c:v>
                </c:pt>
                <c:pt idx="151">
                  <c:v>2011.5833333333333</c:v>
                </c:pt>
                <c:pt idx="152">
                  <c:v>2011.6666666666667</c:v>
                </c:pt>
                <c:pt idx="153">
                  <c:v>2011.75</c:v>
                </c:pt>
                <c:pt idx="154">
                  <c:v>2011.8333333333333</c:v>
                </c:pt>
                <c:pt idx="155">
                  <c:v>2011.9166666666667</c:v>
                </c:pt>
                <c:pt idx="156">
                  <c:v>2012</c:v>
                </c:pt>
                <c:pt idx="157">
                  <c:v>2012.0833333333333</c:v>
                </c:pt>
                <c:pt idx="158">
                  <c:v>2012.1666666666667</c:v>
                </c:pt>
                <c:pt idx="159">
                  <c:v>2012.25</c:v>
                </c:pt>
                <c:pt idx="160">
                  <c:v>2012.3333333333333</c:v>
                </c:pt>
                <c:pt idx="161">
                  <c:v>2012.4166666666667</c:v>
                </c:pt>
                <c:pt idx="162">
                  <c:v>2012.5</c:v>
                </c:pt>
                <c:pt idx="163">
                  <c:v>2012.5833333333333</c:v>
                </c:pt>
                <c:pt idx="164">
                  <c:v>2012.6666666666667</c:v>
                </c:pt>
                <c:pt idx="165">
                  <c:v>2012.75</c:v>
                </c:pt>
                <c:pt idx="166">
                  <c:v>2012.8333333333333</c:v>
                </c:pt>
                <c:pt idx="167">
                  <c:v>2012.9166666666667</c:v>
                </c:pt>
                <c:pt idx="168">
                  <c:v>2013</c:v>
                </c:pt>
                <c:pt idx="169">
                  <c:v>2013.0833333333333</c:v>
                </c:pt>
                <c:pt idx="170">
                  <c:v>2013.1666666666667</c:v>
                </c:pt>
                <c:pt idx="171">
                  <c:v>2013.25</c:v>
                </c:pt>
                <c:pt idx="172">
                  <c:v>2013.3333333333333</c:v>
                </c:pt>
                <c:pt idx="173">
                  <c:v>2013.4166666666667</c:v>
                </c:pt>
                <c:pt idx="174">
                  <c:v>2013.5</c:v>
                </c:pt>
                <c:pt idx="175">
                  <c:v>2013.5833333333333</c:v>
                </c:pt>
                <c:pt idx="176">
                  <c:v>2013.6666666666667</c:v>
                </c:pt>
                <c:pt idx="177">
                  <c:v>2013.75</c:v>
                </c:pt>
                <c:pt idx="178">
                  <c:v>2013.8333333333333</c:v>
                </c:pt>
                <c:pt idx="179">
                  <c:v>2013.9166666666667</c:v>
                </c:pt>
                <c:pt idx="180">
                  <c:v>2014</c:v>
                </c:pt>
                <c:pt idx="181">
                  <c:v>2014.0833333333333</c:v>
                </c:pt>
                <c:pt idx="182">
                  <c:v>2014.1666666666667</c:v>
                </c:pt>
                <c:pt idx="183">
                  <c:v>2014.25</c:v>
                </c:pt>
                <c:pt idx="184">
                  <c:v>2014.3333333333333</c:v>
                </c:pt>
                <c:pt idx="185">
                  <c:v>2014.4166666666667</c:v>
                </c:pt>
                <c:pt idx="186">
                  <c:v>2014.5</c:v>
                </c:pt>
                <c:pt idx="187">
                  <c:v>2014.5833333333333</c:v>
                </c:pt>
                <c:pt idx="188">
                  <c:v>2014.6666666666667</c:v>
                </c:pt>
                <c:pt idx="189">
                  <c:v>2014.75</c:v>
                </c:pt>
                <c:pt idx="190">
                  <c:v>2014.8333333333333</c:v>
                </c:pt>
                <c:pt idx="191">
                  <c:v>2014.9166666666667</c:v>
                </c:pt>
                <c:pt idx="192">
                  <c:v>2015</c:v>
                </c:pt>
                <c:pt idx="193">
                  <c:v>2015.0833333333333</c:v>
                </c:pt>
                <c:pt idx="194">
                  <c:v>2015.1666666666667</c:v>
                </c:pt>
                <c:pt idx="195">
                  <c:v>2015.25</c:v>
                </c:pt>
                <c:pt idx="196">
                  <c:v>2015.3333333333333</c:v>
                </c:pt>
                <c:pt idx="197">
                  <c:v>2015.4166666666667</c:v>
                </c:pt>
                <c:pt idx="198">
                  <c:v>2015.5</c:v>
                </c:pt>
                <c:pt idx="199">
                  <c:v>2015.5833333333333</c:v>
                </c:pt>
                <c:pt idx="200">
                  <c:v>2015.6666666666667</c:v>
                </c:pt>
                <c:pt idx="201">
                  <c:v>2015.75</c:v>
                </c:pt>
                <c:pt idx="202">
                  <c:v>2015.8333333333333</c:v>
                </c:pt>
                <c:pt idx="203">
                  <c:v>2015.9166666666667</c:v>
                </c:pt>
                <c:pt idx="204">
                  <c:v>2016</c:v>
                </c:pt>
                <c:pt idx="205">
                  <c:v>2016.0833333333333</c:v>
                </c:pt>
                <c:pt idx="206">
                  <c:v>2016.1666666666667</c:v>
                </c:pt>
                <c:pt idx="207">
                  <c:v>2016.25</c:v>
                </c:pt>
                <c:pt idx="208">
                  <c:v>2016.3333333333333</c:v>
                </c:pt>
                <c:pt idx="209">
                  <c:v>2016.4166666666667</c:v>
                </c:pt>
                <c:pt idx="210">
                  <c:v>2016.5</c:v>
                </c:pt>
                <c:pt idx="211">
                  <c:v>2016.5833333333333</c:v>
                </c:pt>
                <c:pt idx="212">
                  <c:v>2016.6666666666667</c:v>
                </c:pt>
                <c:pt idx="213">
                  <c:v>2016.75</c:v>
                </c:pt>
                <c:pt idx="214">
                  <c:v>2016.8333333333333</c:v>
                </c:pt>
                <c:pt idx="215">
                  <c:v>2016.9166666666667</c:v>
                </c:pt>
                <c:pt idx="216">
                  <c:v>2017</c:v>
                </c:pt>
                <c:pt idx="217">
                  <c:v>2017.0833333333333</c:v>
                </c:pt>
                <c:pt idx="218">
                  <c:v>2017.1666666666667</c:v>
                </c:pt>
                <c:pt idx="219">
                  <c:v>2017.25</c:v>
                </c:pt>
                <c:pt idx="220">
                  <c:v>2017.3333333333333</c:v>
                </c:pt>
                <c:pt idx="221">
                  <c:v>2017.4166666666667</c:v>
                </c:pt>
                <c:pt idx="222">
                  <c:v>2017.5</c:v>
                </c:pt>
                <c:pt idx="223">
                  <c:v>2017.5833333333333</c:v>
                </c:pt>
                <c:pt idx="224">
                  <c:v>2017.6666666666667</c:v>
                </c:pt>
                <c:pt idx="225">
                  <c:v>2017.75</c:v>
                </c:pt>
                <c:pt idx="226">
                  <c:v>2017.8333333333333</c:v>
                </c:pt>
                <c:pt idx="227">
                  <c:v>2017.9166666666667</c:v>
                </c:pt>
                <c:pt idx="228">
                  <c:v>2018</c:v>
                </c:pt>
                <c:pt idx="229">
                  <c:v>2018.0833333333333</c:v>
                </c:pt>
                <c:pt idx="230">
                  <c:v>2018.1666666666667</c:v>
                </c:pt>
                <c:pt idx="231">
                  <c:v>2018.25</c:v>
                </c:pt>
                <c:pt idx="232">
                  <c:v>2018.3333333333333</c:v>
                </c:pt>
                <c:pt idx="233">
                  <c:v>2018.4166666666667</c:v>
                </c:pt>
                <c:pt idx="234">
                  <c:v>2018.5</c:v>
                </c:pt>
                <c:pt idx="235">
                  <c:v>2018.5833333333333</c:v>
                </c:pt>
                <c:pt idx="236">
                  <c:v>2018.6666666666667</c:v>
                </c:pt>
                <c:pt idx="237">
                  <c:v>2018.75</c:v>
                </c:pt>
                <c:pt idx="238">
                  <c:v>2018.8333333333333</c:v>
                </c:pt>
                <c:pt idx="239">
                  <c:v>2018.9166666666667</c:v>
                </c:pt>
                <c:pt idx="240">
                  <c:v>2019</c:v>
                </c:pt>
                <c:pt idx="241">
                  <c:v>2019.0833333333333</c:v>
                </c:pt>
                <c:pt idx="242">
                  <c:v>2019.1666666666667</c:v>
                </c:pt>
                <c:pt idx="243">
                  <c:v>2019.25</c:v>
                </c:pt>
                <c:pt idx="244">
                  <c:v>2019.3333333333333</c:v>
                </c:pt>
                <c:pt idx="245">
                  <c:v>2019.4166666666667</c:v>
                </c:pt>
                <c:pt idx="246">
                  <c:v>2019.5</c:v>
                </c:pt>
                <c:pt idx="247">
                  <c:v>2019.5833333333333</c:v>
                </c:pt>
                <c:pt idx="248">
                  <c:v>2019.6666666666667</c:v>
                </c:pt>
                <c:pt idx="249">
                  <c:v>2019.75</c:v>
                </c:pt>
                <c:pt idx="250">
                  <c:v>2019.8333333333333</c:v>
                </c:pt>
                <c:pt idx="251">
                  <c:v>2019.9166666666667</c:v>
                </c:pt>
                <c:pt idx="252">
                  <c:v>2020</c:v>
                </c:pt>
                <c:pt idx="253">
                  <c:v>2020.0833333333333</c:v>
                </c:pt>
                <c:pt idx="254">
                  <c:v>2020.1666666666667</c:v>
                </c:pt>
                <c:pt idx="255">
                  <c:v>2020.25</c:v>
                </c:pt>
                <c:pt idx="256">
                  <c:v>2020.3333333333333</c:v>
                </c:pt>
                <c:pt idx="257">
                  <c:v>2020.4166666666667</c:v>
                </c:pt>
                <c:pt idx="258">
                  <c:v>2020.5</c:v>
                </c:pt>
                <c:pt idx="259">
                  <c:v>2020.5833333333333</c:v>
                </c:pt>
                <c:pt idx="260">
                  <c:v>2020.6666666666667</c:v>
                </c:pt>
                <c:pt idx="261">
                  <c:v>2020.75</c:v>
                </c:pt>
                <c:pt idx="262">
                  <c:v>2020.8333333333333</c:v>
                </c:pt>
                <c:pt idx="263">
                  <c:v>2020.9166666666667</c:v>
                </c:pt>
                <c:pt idx="264">
                  <c:v>2021</c:v>
                </c:pt>
                <c:pt idx="265">
                  <c:v>2021.0833333333333</c:v>
                </c:pt>
                <c:pt idx="266">
                  <c:v>2021.1666666666667</c:v>
                </c:pt>
                <c:pt idx="267">
                  <c:v>2021.25</c:v>
                </c:pt>
                <c:pt idx="268">
                  <c:v>2021.3333333333333</c:v>
                </c:pt>
                <c:pt idx="269">
                  <c:v>2021.4166666666667</c:v>
                </c:pt>
                <c:pt idx="270">
                  <c:v>2021.5</c:v>
                </c:pt>
                <c:pt idx="271">
                  <c:v>2021.5833333333333</c:v>
                </c:pt>
                <c:pt idx="272">
                  <c:v>2021.6666666666667</c:v>
                </c:pt>
                <c:pt idx="273">
                  <c:v>2021.75</c:v>
                </c:pt>
                <c:pt idx="274">
                  <c:v>2021.8333333333333</c:v>
                </c:pt>
                <c:pt idx="275">
                  <c:v>2021.9166666666667</c:v>
                </c:pt>
                <c:pt idx="276">
                  <c:v>2022</c:v>
                </c:pt>
                <c:pt idx="277">
                  <c:v>2022.0833333333333</c:v>
                </c:pt>
                <c:pt idx="278">
                  <c:v>2022.1666666666667</c:v>
                </c:pt>
                <c:pt idx="279">
                  <c:v>2022.25</c:v>
                </c:pt>
                <c:pt idx="280">
                  <c:v>2022.3333333333333</c:v>
                </c:pt>
                <c:pt idx="281">
                  <c:v>2022.4166666666667</c:v>
                </c:pt>
                <c:pt idx="282">
                  <c:v>2022.5</c:v>
                </c:pt>
                <c:pt idx="283">
                  <c:v>2022.5833333333333</c:v>
                </c:pt>
                <c:pt idx="284">
                  <c:v>2022.6666666666667</c:v>
                </c:pt>
                <c:pt idx="285">
                  <c:v>2022.75</c:v>
                </c:pt>
                <c:pt idx="286">
                  <c:v>2022.8333333333333</c:v>
                </c:pt>
                <c:pt idx="287">
                  <c:v>2022.9166666666667</c:v>
                </c:pt>
              </c:numCache>
            </c:numRef>
          </c:xVal>
          <c:yVal>
            <c:numRef>
              <c:f>Vert_Atl!$N$293:$N$999</c:f>
              <c:numCache>
                <c:formatCode>General</c:formatCode>
                <c:ptCount val="707"/>
                <c:pt idx="3" formatCode="0.0">
                  <c:v>28.87</c:v>
                </c:pt>
                <c:pt idx="4" formatCode="0.0">
                  <c:v>29.72</c:v>
                </c:pt>
                <c:pt idx="5" formatCode="0.0">
                  <c:v>29.45</c:v>
                </c:pt>
                <c:pt idx="6" formatCode="0.0">
                  <c:v>28.91</c:v>
                </c:pt>
                <c:pt idx="7" formatCode="0.0">
                  <c:v>28.86</c:v>
                </c:pt>
                <c:pt idx="8" formatCode="0.0">
                  <c:v>29.86</c:v>
                </c:pt>
                <c:pt idx="9" formatCode="0.0">
                  <c:v>29.41</c:v>
                </c:pt>
                <c:pt idx="10" formatCode="0.0">
                  <c:v>28.25</c:v>
                </c:pt>
                <c:pt idx="11" formatCode="0.0">
                  <c:v>26.38</c:v>
                </c:pt>
                <c:pt idx="12" formatCode="0.0">
                  <c:v>26.37</c:v>
                </c:pt>
                <c:pt idx="13" formatCode="0.0">
                  <c:v>26.94</c:v>
                </c:pt>
                <c:pt idx="14" formatCode="0.0">
                  <c:v>27.38</c:v>
                </c:pt>
                <c:pt idx="15" formatCode="0.0">
                  <c:v>28.5</c:v>
                </c:pt>
                <c:pt idx="16" formatCode="0.0">
                  <c:v>28.92</c:v>
                </c:pt>
                <c:pt idx="17" formatCode="0.0">
                  <c:v>28.99</c:v>
                </c:pt>
                <c:pt idx="18" formatCode="0.0">
                  <c:v>28.41</c:v>
                </c:pt>
                <c:pt idx="19" formatCode="0.0">
                  <c:v>28.72</c:v>
                </c:pt>
                <c:pt idx="20" formatCode="0.0">
                  <c:v>29.85</c:v>
                </c:pt>
                <c:pt idx="21" formatCode="0.0">
                  <c:v>29.55</c:v>
                </c:pt>
                <c:pt idx="22" formatCode="0.0">
                  <c:v>28.75</c:v>
                </c:pt>
                <c:pt idx="23" formatCode="0.0">
                  <c:v>27.94</c:v>
                </c:pt>
                <c:pt idx="24" formatCode="0.0">
                  <c:v>27.34</c:v>
                </c:pt>
                <c:pt idx="25" formatCode="0.0">
                  <c:v>27.01</c:v>
                </c:pt>
                <c:pt idx="26" formatCode="0.0">
                  <c:v>28.02</c:v>
                </c:pt>
                <c:pt idx="27" formatCode="0.0">
                  <c:v>27.93</c:v>
                </c:pt>
                <c:pt idx="28" formatCode="0.0">
                  <c:v>29.29</c:v>
                </c:pt>
                <c:pt idx="29" formatCode="0.0">
                  <c:v>29.23</c:v>
                </c:pt>
                <c:pt idx="30" formatCode="0.0">
                  <c:v>28.47</c:v>
                </c:pt>
                <c:pt idx="31" formatCode="0.0">
                  <c:v>28.91</c:v>
                </c:pt>
                <c:pt idx="32" formatCode="0.0">
                  <c:v>29.29</c:v>
                </c:pt>
                <c:pt idx="33" formatCode="0.0">
                  <c:v>29.65</c:v>
                </c:pt>
                <c:pt idx="34" formatCode="0.0">
                  <c:v>28.31</c:v>
                </c:pt>
                <c:pt idx="35" formatCode="0.0">
                  <c:v>27.64</c:v>
                </c:pt>
                <c:pt idx="36" formatCode="0.0">
                  <c:v>27.82</c:v>
                </c:pt>
                <c:pt idx="37" formatCode="0.0">
                  <c:v>27.63</c:v>
                </c:pt>
                <c:pt idx="40" formatCode="0.0">
                  <c:v>30.12</c:v>
                </c:pt>
                <c:pt idx="41" formatCode="0.0">
                  <c:v>30.15</c:v>
                </c:pt>
                <c:pt idx="42" formatCode="0.0">
                  <c:v>29.05</c:v>
                </c:pt>
                <c:pt idx="43" formatCode="0.0">
                  <c:v>28.76</c:v>
                </c:pt>
                <c:pt idx="44" formatCode="0.0">
                  <c:v>29.81</c:v>
                </c:pt>
                <c:pt idx="45" formatCode="0.0">
                  <c:v>29.5</c:v>
                </c:pt>
                <c:pt idx="46" formatCode="0.0">
                  <c:v>28.64</c:v>
                </c:pt>
                <c:pt idx="47" formatCode="0.0">
                  <c:v>28.15</c:v>
                </c:pt>
                <c:pt idx="48" formatCode="0.0">
                  <c:v>28.11</c:v>
                </c:pt>
                <c:pt idx="49" formatCode="0.0">
                  <c:v>28.03</c:v>
                </c:pt>
                <c:pt idx="50" formatCode="0.0">
                  <c:v>29.32</c:v>
                </c:pt>
                <c:pt idx="51" formatCode="0.0">
                  <c:v>29.59</c:v>
                </c:pt>
                <c:pt idx="52" formatCode="0.0">
                  <c:v>29.62</c:v>
                </c:pt>
                <c:pt idx="53" formatCode="0.0">
                  <c:v>29.82</c:v>
                </c:pt>
                <c:pt idx="54" formatCode="0.0">
                  <c:v>28.94</c:v>
                </c:pt>
                <c:pt idx="55" formatCode="0.0">
                  <c:v>28.78</c:v>
                </c:pt>
                <c:pt idx="56" formatCode="0.0">
                  <c:v>29.82</c:v>
                </c:pt>
                <c:pt idx="57" formatCode="0.0">
                  <c:v>29.88</c:v>
                </c:pt>
                <c:pt idx="58" formatCode="0.0">
                  <c:v>28.87</c:v>
                </c:pt>
                <c:pt idx="59" formatCode="0.0">
                  <c:v>27.26</c:v>
                </c:pt>
                <c:pt idx="60" formatCode="0.0">
                  <c:v>27.33</c:v>
                </c:pt>
                <c:pt idx="61" formatCode="0.0">
                  <c:v>28.04</c:v>
                </c:pt>
                <c:pt idx="62" formatCode="0.0">
                  <c:v>27.92</c:v>
                </c:pt>
                <c:pt idx="63" formatCode="0.0">
                  <c:v>28.92</c:v>
                </c:pt>
                <c:pt idx="64" formatCode="0.0">
                  <c:v>28.71</c:v>
                </c:pt>
                <c:pt idx="65" formatCode="0.0">
                  <c:v>29.05</c:v>
                </c:pt>
                <c:pt idx="66" formatCode="0.0">
                  <c:v>28.49</c:v>
                </c:pt>
                <c:pt idx="67" formatCode="0.0">
                  <c:v>28.79</c:v>
                </c:pt>
                <c:pt idx="68" formatCode="0.0">
                  <c:v>29.86</c:v>
                </c:pt>
                <c:pt idx="69" formatCode="0.0">
                  <c:v>30.11</c:v>
                </c:pt>
                <c:pt idx="70" formatCode="0.0">
                  <c:v>28.58</c:v>
                </c:pt>
                <c:pt idx="71" formatCode="0.0">
                  <c:v>28.02</c:v>
                </c:pt>
                <c:pt idx="72" formatCode="0.0">
                  <c:v>26.72</c:v>
                </c:pt>
                <c:pt idx="73" formatCode="0.0">
                  <c:v>27.37</c:v>
                </c:pt>
                <c:pt idx="74" formatCode="0.0">
                  <c:v>29.49</c:v>
                </c:pt>
                <c:pt idx="75" formatCode="0.0">
                  <c:v>29.35</c:v>
                </c:pt>
                <c:pt idx="76" formatCode="0.0">
                  <c:v>30.13</c:v>
                </c:pt>
                <c:pt idx="77" formatCode="0.0">
                  <c:v>30.73</c:v>
                </c:pt>
                <c:pt idx="78" formatCode="0.0">
                  <c:v>30.33</c:v>
                </c:pt>
                <c:pt idx="79" formatCode="0.0">
                  <c:v>29.5</c:v>
                </c:pt>
                <c:pt idx="80" formatCode="0.0">
                  <c:v>29.6</c:v>
                </c:pt>
                <c:pt idx="81" formatCode="0.0">
                  <c:v>30.36</c:v>
                </c:pt>
                <c:pt idx="82" formatCode="0.0">
                  <c:v>28.56</c:v>
                </c:pt>
                <c:pt idx="83" formatCode="0.0">
                  <c:v>28.27</c:v>
                </c:pt>
                <c:pt idx="84" formatCode="0.0">
                  <c:v>27.78</c:v>
                </c:pt>
                <c:pt idx="85" formatCode="0.0">
                  <c:v>27.76</c:v>
                </c:pt>
                <c:pt idx="86" formatCode="0.0">
                  <c:v>27.64</c:v>
                </c:pt>
                <c:pt idx="87" formatCode="0.0">
                  <c:v>28.67</c:v>
                </c:pt>
                <c:pt idx="88" formatCode="0.0">
                  <c:v>29.47</c:v>
                </c:pt>
                <c:pt idx="89" formatCode="0.0">
                  <c:v>29.72</c:v>
                </c:pt>
                <c:pt idx="90" formatCode="0.0">
                  <c:v>29.41</c:v>
                </c:pt>
                <c:pt idx="91" formatCode="0.0">
                  <c:v>29.51</c:v>
                </c:pt>
                <c:pt idx="92" formatCode="0.0">
                  <c:v>29.84</c:v>
                </c:pt>
                <c:pt idx="93" formatCode="0.0">
                  <c:v>30.08</c:v>
                </c:pt>
                <c:pt idx="94" formatCode="0.0">
                  <c:v>29.11</c:v>
                </c:pt>
                <c:pt idx="95" formatCode="0.0">
                  <c:v>28.44</c:v>
                </c:pt>
                <c:pt idx="96" formatCode="0.0">
                  <c:v>27.8</c:v>
                </c:pt>
                <c:pt idx="97" formatCode="0.0">
                  <c:v>28.77</c:v>
                </c:pt>
                <c:pt idx="98" formatCode="0.0">
                  <c:v>29.17</c:v>
                </c:pt>
                <c:pt idx="99" formatCode="0.0">
                  <c:v>29.41</c:v>
                </c:pt>
                <c:pt idx="100" formatCode="0.0">
                  <c:v>29.76</c:v>
                </c:pt>
                <c:pt idx="101" formatCode="0.0">
                  <c:v>29.87</c:v>
                </c:pt>
                <c:pt idx="102" formatCode="0.0">
                  <c:v>28.87</c:v>
                </c:pt>
                <c:pt idx="103" formatCode="0.0">
                  <c:v>29.74</c:v>
                </c:pt>
                <c:pt idx="104" formatCode="0.0">
                  <c:v>30.01</c:v>
                </c:pt>
                <c:pt idx="105" formatCode="0.0">
                  <c:v>30.32</c:v>
                </c:pt>
                <c:pt idx="106" formatCode="0.0">
                  <c:v>29.14</c:v>
                </c:pt>
                <c:pt idx="107" formatCode="0.0">
                  <c:v>27.38</c:v>
                </c:pt>
                <c:pt idx="108" formatCode="0.0">
                  <c:v>27.34</c:v>
                </c:pt>
                <c:pt idx="109" formatCode="0.0">
                  <c:v>27.6</c:v>
                </c:pt>
                <c:pt idx="110" formatCode="0.0">
                  <c:v>28.14</c:v>
                </c:pt>
                <c:pt idx="111" formatCode="0.0">
                  <c:v>28.57</c:v>
                </c:pt>
                <c:pt idx="112" formatCode="0.0">
                  <c:v>29.29</c:v>
                </c:pt>
                <c:pt idx="113" formatCode="0.0">
                  <c:v>29.29</c:v>
                </c:pt>
                <c:pt idx="114" formatCode="0.0">
                  <c:v>28.94</c:v>
                </c:pt>
                <c:pt idx="115" formatCode="0.0">
                  <c:v>29.55</c:v>
                </c:pt>
                <c:pt idx="116" formatCode="0.0">
                  <c:v>30.29</c:v>
                </c:pt>
                <c:pt idx="117" formatCode="0.0">
                  <c:v>30.12</c:v>
                </c:pt>
                <c:pt idx="118" formatCode="0.0">
                  <c:v>28.19</c:v>
                </c:pt>
                <c:pt idx="119" formatCode="0.0">
                  <c:v>27.32</c:v>
                </c:pt>
                <c:pt idx="120" formatCode="0.0">
                  <c:v>27.37</c:v>
                </c:pt>
                <c:pt idx="121" formatCode="0.0">
                  <c:v>26.94</c:v>
                </c:pt>
                <c:pt idx="122" formatCode="0.0">
                  <c:v>27.24</c:v>
                </c:pt>
                <c:pt idx="123" formatCode="0.0">
                  <c:v>28.47</c:v>
                </c:pt>
                <c:pt idx="124" formatCode="0.0">
                  <c:v>28.82</c:v>
                </c:pt>
                <c:pt idx="125" formatCode="0.0">
                  <c:v>29.31</c:v>
                </c:pt>
                <c:pt idx="126" formatCode="0.0">
                  <c:v>28.96</c:v>
                </c:pt>
                <c:pt idx="127" formatCode="0.0">
                  <c:v>29</c:v>
                </c:pt>
                <c:pt idx="128" formatCode="0.0">
                  <c:v>29.78</c:v>
                </c:pt>
                <c:pt idx="129" formatCode="0.0">
                  <c:v>29.44</c:v>
                </c:pt>
                <c:pt idx="130" formatCode="0.0">
                  <c:v>28.86</c:v>
                </c:pt>
                <c:pt idx="131" formatCode="0.0">
                  <c:v>28.17</c:v>
                </c:pt>
                <c:pt idx="132" formatCode="0.0">
                  <c:v>27.98</c:v>
                </c:pt>
                <c:pt idx="133" formatCode="0.0">
                  <c:v>28.2</c:v>
                </c:pt>
                <c:pt idx="134" formatCode="0.0">
                  <c:v>28.23</c:v>
                </c:pt>
                <c:pt idx="135" formatCode="0.0">
                  <c:v>29.13</c:v>
                </c:pt>
                <c:pt idx="136" formatCode="0.0">
                  <c:v>29.74</c:v>
                </c:pt>
                <c:pt idx="137" formatCode="0.0">
                  <c:v>30.08</c:v>
                </c:pt>
                <c:pt idx="138" formatCode="0.0">
                  <c:v>29.9</c:v>
                </c:pt>
                <c:pt idx="139" formatCode="0.0">
                  <c:v>30.02</c:v>
                </c:pt>
                <c:pt idx="140" formatCode="0.0">
                  <c:v>30.39</c:v>
                </c:pt>
                <c:pt idx="141" formatCode="0.0">
                  <c:v>29.5</c:v>
                </c:pt>
                <c:pt idx="142" formatCode="0.0">
                  <c:v>28.28</c:v>
                </c:pt>
                <c:pt idx="143" formatCode="0.0">
                  <c:v>26.74</c:v>
                </c:pt>
                <c:pt idx="144" formatCode="0.0">
                  <c:v>26.96</c:v>
                </c:pt>
                <c:pt idx="145" formatCode="0.0">
                  <c:v>27.99</c:v>
                </c:pt>
                <c:pt idx="146" formatCode="0.0">
                  <c:v>27.95</c:v>
                </c:pt>
                <c:pt idx="147" formatCode="0.0">
                  <c:v>28.75</c:v>
                </c:pt>
                <c:pt idx="148" formatCode="0.0">
                  <c:v>29.65</c:v>
                </c:pt>
                <c:pt idx="149" formatCode="0.0">
                  <c:v>30.04</c:v>
                </c:pt>
                <c:pt idx="150" formatCode="0.0">
                  <c:v>29.49</c:v>
                </c:pt>
                <c:pt idx="151" formatCode="0.0">
                  <c:v>29.71</c:v>
                </c:pt>
                <c:pt idx="152" formatCode="0.0">
                  <c:v>29.95</c:v>
                </c:pt>
                <c:pt idx="153" formatCode="0.0">
                  <c:v>29.8</c:v>
                </c:pt>
                <c:pt idx="154" formatCode="0.0">
                  <c:v>28.5</c:v>
                </c:pt>
                <c:pt idx="155" formatCode="0.0">
                  <c:v>27.19</c:v>
                </c:pt>
                <c:pt idx="156" formatCode="0.0">
                  <c:v>27.31</c:v>
                </c:pt>
                <c:pt idx="157" formatCode="0.0">
                  <c:v>27.84</c:v>
                </c:pt>
                <c:pt idx="158" formatCode="0.0">
                  <c:v>27.63</c:v>
                </c:pt>
                <c:pt idx="159" formatCode="0.0">
                  <c:v>28.91</c:v>
                </c:pt>
                <c:pt idx="160" formatCode="0.0">
                  <c:v>29.92</c:v>
                </c:pt>
                <c:pt idx="161" formatCode="0.0">
                  <c:v>30.16</c:v>
                </c:pt>
                <c:pt idx="162" formatCode="0.0">
                  <c:v>28.78</c:v>
                </c:pt>
                <c:pt idx="163" formatCode="0.0">
                  <c:v>29.4</c:v>
                </c:pt>
                <c:pt idx="164" formatCode="0.0">
                  <c:v>29.38</c:v>
                </c:pt>
                <c:pt idx="165" formatCode="0.0">
                  <c:v>29.43</c:v>
                </c:pt>
                <c:pt idx="166" formatCode="0.0">
                  <c:v>28.18</c:v>
                </c:pt>
                <c:pt idx="167" formatCode="0.0">
                  <c:v>27.71</c:v>
                </c:pt>
                <c:pt idx="168" formatCode="0.0">
                  <c:v>27.73</c:v>
                </c:pt>
                <c:pt idx="169" formatCode="0.0">
                  <c:v>28.03</c:v>
                </c:pt>
                <c:pt idx="170" formatCode="0.0">
                  <c:v>27.91</c:v>
                </c:pt>
                <c:pt idx="171" formatCode="0.0">
                  <c:v>28.79</c:v>
                </c:pt>
                <c:pt idx="172" formatCode="0.0">
                  <c:v>29.17</c:v>
                </c:pt>
                <c:pt idx="173" formatCode="0.0">
                  <c:v>29.24</c:v>
                </c:pt>
                <c:pt idx="174" formatCode="0.0">
                  <c:v>28.79</c:v>
                </c:pt>
                <c:pt idx="175" formatCode="0.0">
                  <c:v>29.12</c:v>
                </c:pt>
                <c:pt idx="176" formatCode="0.0">
                  <c:v>29.96</c:v>
                </c:pt>
                <c:pt idx="177" formatCode="0.0">
                  <c:v>29.9</c:v>
                </c:pt>
                <c:pt idx="178" formatCode="0.0">
                  <c:v>29.57</c:v>
                </c:pt>
                <c:pt idx="179" formatCode="0.0">
                  <c:v>28.71</c:v>
                </c:pt>
                <c:pt idx="180" formatCode="0.0">
                  <c:v>28.05</c:v>
                </c:pt>
                <c:pt idx="181" formatCode="0.0">
                  <c:v>27.92</c:v>
                </c:pt>
                <c:pt idx="182" formatCode="0.0">
                  <c:v>28.64</c:v>
                </c:pt>
                <c:pt idx="183" formatCode="0.0">
                  <c:v>29.17</c:v>
                </c:pt>
                <c:pt idx="184" formatCode="0.0">
                  <c:v>29.54</c:v>
                </c:pt>
                <c:pt idx="185" formatCode="0.0">
                  <c:v>29.4</c:v>
                </c:pt>
                <c:pt idx="186" formatCode="0.0">
                  <c:v>28.59</c:v>
                </c:pt>
                <c:pt idx="187" formatCode="0.0">
                  <c:v>28.88</c:v>
                </c:pt>
                <c:pt idx="188" formatCode="0.0">
                  <c:v>29.54</c:v>
                </c:pt>
                <c:pt idx="189" formatCode="0.0">
                  <c:v>29.42</c:v>
                </c:pt>
                <c:pt idx="190" formatCode="0.0">
                  <c:v>28.59</c:v>
                </c:pt>
                <c:pt idx="191" formatCode="0.0">
                  <c:v>27.75</c:v>
                </c:pt>
                <c:pt idx="192" formatCode="0.0">
                  <c:v>27.65</c:v>
                </c:pt>
                <c:pt idx="193" formatCode="0.0">
                  <c:v>27.69</c:v>
                </c:pt>
                <c:pt idx="194" formatCode="0.0">
                  <c:v>28.18</c:v>
                </c:pt>
                <c:pt idx="195" formatCode="0.0">
                  <c:v>28.69</c:v>
                </c:pt>
                <c:pt idx="196" formatCode="0.0">
                  <c:v>29.06</c:v>
                </c:pt>
                <c:pt idx="197" formatCode="0.0">
                  <c:v>29.63</c:v>
                </c:pt>
                <c:pt idx="198" formatCode="0.0">
                  <c:v>28.82</c:v>
                </c:pt>
                <c:pt idx="199" formatCode="0.0">
                  <c:v>28.92</c:v>
                </c:pt>
                <c:pt idx="200" formatCode="0.0">
                  <c:v>29.47</c:v>
                </c:pt>
                <c:pt idx="201" formatCode="0.0">
                  <c:v>30.48</c:v>
                </c:pt>
                <c:pt idx="202" formatCode="0.0">
                  <c:v>30.06</c:v>
                </c:pt>
                <c:pt idx="203" formatCode="0.0">
                  <c:v>29.15</c:v>
                </c:pt>
                <c:pt idx="204" formatCode="0.0">
                  <c:v>28.84</c:v>
                </c:pt>
                <c:pt idx="205" formatCode="0.0">
                  <c:v>28.31</c:v>
                </c:pt>
                <c:pt idx="206" formatCode="0.0">
                  <c:v>29.07</c:v>
                </c:pt>
                <c:pt idx="207" formatCode="0.0">
                  <c:v>29.64</c:v>
                </c:pt>
                <c:pt idx="208" formatCode="0.0">
                  <c:v>30.07</c:v>
                </c:pt>
                <c:pt idx="209" formatCode="0.0">
                  <c:v>30.02</c:v>
                </c:pt>
                <c:pt idx="210" formatCode="0.0">
                  <c:v>28.9</c:v>
                </c:pt>
                <c:pt idx="211" formatCode="0.0">
                  <c:v>29.1</c:v>
                </c:pt>
                <c:pt idx="212" formatCode="0.0">
                  <c:v>29.65</c:v>
                </c:pt>
                <c:pt idx="213" formatCode="0.0">
                  <c:v>29.93</c:v>
                </c:pt>
                <c:pt idx="214" formatCode="0.0">
                  <c:v>29</c:v>
                </c:pt>
                <c:pt idx="215" formatCode="0.0">
                  <c:v>28.38</c:v>
                </c:pt>
                <c:pt idx="216" formatCode="0.0">
                  <c:v>28.05</c:v>
                </c:pt>
                <c:pt idx="217" formatCode="0.0">
                  <c:v>28.21</c:v>
                </c:pt>
                <c:pt idx="218" formatCode="0.0">
                  <c:v>28.38</c:v>
                </c:pt>
                <c:pt idx="219" formatCode="0.0">
                  <c:v>29.61</c:v>
                </c:pt>
                <c:pt idx="220" formatCode="0.0">
                  <c:v>30.45</c:v>
                </c:pt>
                <c:pt idx="221" formatCode="0.0">
                  <c:v>30.42</c:v>
                </c:pt>
                <c:pt idx="222" formatCode="0.0">
                  <c:v>29.19</c:v>
                </c:pt>
                <c:pt idx="223" formatCode="0.0">
                  <c:v>29.61</c:v>
                </c:pt>
                <c:pt idx="224" formatCode="0.0">
                  <c:v>30.47</c:v>
                </c:pt>
                <c:pt idx="225" formatCode="0.0">
                  <c:v>30.37</c:v>
                </c:pt>
                <c:pt idx="226" formatCode="0.0">
                  <c:v>29.43</c:v>
                </c:pt>
                <c:pt idx="227" formatCode="0.0">
                  <c:v>27.59</c:v>
                </c:pt>
                <c:pt idx="228" formatCode="0.0">
                  <c:v>26.8</c:v>
                </c:pt>
                <c:pt idx="229" formatCode="0.0">
                  <c:v>27.26</c:v>
                </c:pt>
                <c:pt idx="230" formatCode="0.0">
                  <c:v>28.05</c:v>
                </c:pt>
                <c:pt idx="231" formatCode="0.0">
                  <c:v>28.69</c:v>
                </c:pt>
                <c:pt idx="232" formatCode="0.0">
                  <c:v>29.847999999999999</c:v>
                </c:pt>
                <c:pt idx="233" formatCode="0.0">
                  <c:v>29.51</c:v>
                </c:pt>
                <c:pt idx="234" formatCode="0.0">
                  <c:v>28.143000000000001</c:v>
                </c:pt>
                <c:pt idx="235" formatCode="0.0">
                  <c:v>28.823</c:v>
                </c:pt>
                <c:pt idx="236" formatCode="0.0">
                  <c:v>29.507000000000001</c:v>
                </c:pt>
                <c:pt idx="237" formatCode="0.0">
                  <c:v>29.628</c:v>
                </c:pt>
                <c:pt idx="238" formatCode="0.0">
                  <c:v>28.96</c:v>
                </c:pt>
                <c:pt idx="239" formatCode="0.0">
                  <c:v>28.585999999999999</c:v>
                </c:pt>
                <c:pt idx="240" formatCode="0.0">
                  <c:v>28.152999999999999</c:v>
                </c:pt>
                <c:pt idx="241" formatCode="0.0">
                  <c:v>28.54</c:v>
                </c:pt>
                <c:pt idx="242" formatCode="0.0">
                  <c:v>28.361000000000001</c:v>
                </c:pt>
                <c:pt idx="243" formatCode="0.0">
                  <c:v>28.916</c:v>
                </c:pt>
                <c:pt idx="244" formatCode="0.0">
                  <c:v>29.503</c:v>
                </c:pt>
                <c:pt idx="245" formatCode="0.0">
                  <c:v>29.962</c:v>
                </c:pt>
                <c:pt idx="246" formatCode="0.0">
                  <c:v>28.992999999999999</c:v>
                </c:pt>
                <c:pt idx="247" formatCode="0.0">
                  <c:v>29.189</c:v>
                </c:pt>
                <c:pt idx="248" formatCode="0.0">
                  <c:v>29.654</c:v>
                </c:pt>
                <c:pt idx="249" formatCode="0.0">
                  <c:v>30.181000000000001</c:v>
                </c:pt>
                <c:pt idx="250" formatCode="0.0">
                  <c:v>29.16</c:v>
                </c:pt>
                <c:pt idx="251" formatCode="0.0">
                  <c:v>28.414000000000001</c:v>
                </c:pt>
                <c:pt idx="252" formatCode="0.0">
                  <c:v>28.21</c:v>
                </c:pt>
                <c:pt idx="253" formatCode="0.0">
                  <c:v>28.343</c:v>
                </c:pt>
                <c:pt idx="254" formatCode="0.0">
                  <c:v>29.135000000000002</c:v>
                </c:pt>
                <c:pt idx="255" formatCode="0.0">
                  <c:v>29.5</c:v>
                </c:pt>
                <c:pt idx="256" formatCode="0.0">
                  <c:v>29.709</c:v>
                </c:pt>
                <c:pt idx="257" formatCode="0.0">
                  <c:v>30.111999999999998</c:v>
                </c:pt>
                <c:pt idx="258" formatCode="0.0">
                  <c:v>29.448</c:v>
                </c:pt>
                <c:pt idx="259" formatCode="0.0">
                  <c:v>29.731999999999999</c:v>
                </c:pt>
                <c:pt idx="260" formatCode="0.0">
                  <c:v>30.425000000000001</c:v>
                </c:pt>
                <c:pt idx="261" formatCode="0.0">
                  <c:v>30.218</c:v>
                </c:pt>
                <c:pt idx="262" formatCode="0.0">
                  <c:v>30.061</c:v>
                </c:pt>
                <c:pt idx="263" formatCode="0.0">
                  <c:v>28.356999999999999</c:v>
                </c:pt>
                <c:pt idx="264" formatCode="0.0">
                  <c:v>28.084</c:v>
                </c:pt>
                <c:pt idx="265" formatCode="0.0">
                  <c:v>28.478000000000002</c:v>
                </c:pt>
                <c:pt idx="266" formatCode="0.0">
                  <c:v>28.318000000000001</c:v>
                </c:pt>
                <c:pt idx="267" formatCode="0.0">
                  <c:v>28.751999999999999</c:v>
                </c:pt>
                <c:pt idx="268" formatCode="0.0">
                  <c:v>29.236000000000001</c:v>
                </c:pt>
                <c:pt idx="269" formatCode="0.0">
                  <c:v>29.423999999999999</c:v>
                </c:pt>
                <c:pt idx="270" formatCode="0.0">
                  <c:v>28.995000000000001</c:v>
                </c:pt>
                <c:pt idx="271" formatCode="0.0">
                  <c:v>29.547000000000001</c:v>
                </c:pt>
                <c:pt idx="272" formatCode="0.0">
                  <c:v>29.827999999999999</c:v>
                </c:pt>
                <c:pt idx="273" formatCode="0.0">
                  <c:v>30.082999999999998</c:v>
                </c:pt>
                <c:pt idx="274" formatCode="0.0">
                  <c:v>28.998000000000001</c:v>
                </c:pt>
                <c:pt idx="275" formatCode="0.0">
                  <c:v>28.149000000000001</c:v>
                </c:pt>
                <c:pt idx="276" formatCode="0.0">
                  <c:v>28.341999999999999</c:v>
                </c:pt>
                <c:pt idx="277" formatCode="0.0">
                  <c:v>28.071999999999999</c:v>
                </c:pt>
                <c:pt idx="278" formatCode="0.0">
                  <c:v>28.606000000000002</c:v>
                </c:pt>
                <c:pt idx="279" formatCode="0.0">
                  <c:v>29.045000000000002</c:v>
                </c:pt>
                <c:pt idx="280" formatCode="0.0">
                  <c:v>29.844999999999999</c:v>
                </c:pt>
                <c:pt idx="281" formatCode="0.0">
                  <c:v>29.68</c:v>
                </c:pt>
              </c:numCache>
            </c:numRef>
          </c:yVal>
          <c:smooth val="0"/>
          <c:extLst>
            <c:ext xmlns:c16="http://schemas.microsoft.com/office/drawing/2014/chart" uri="{C3380CC4-5D6E-409C-BE32-E72D297353CC}">
              <c16:uniqueId val="{00000000-75F3-43A0-BE91-8458E5E64571}"/>
            </c:ext>
          </c:extLst>
        </c:ser>
        <c:dLbls>
          <c:showLegendKey val="0"/>
          <c:showVal val="0"/>
          <c:showCatName val="0"/>
          <c:showSerName val="0"/>
          <c:showPercent val="0"/>
          <c:showBubbleSize val="0"/>
        </c:dLbls>
        <c:axId val="148509416"/>
        <c:axId val="148509808"/>
      </c:scatterChart>
      <c:valAx>
        <c:axId val="148509416"/>
        <c:scaling>
          <c:orientation val="minMax"/>
          <c:max val="2024"/>
          <c:min val="1988"/>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509808"/>
        <c:crosses val="autoZero"/>
        <c:crossBetween val="midCat"/>
        <c:majorUnit val="1"/>
        <c:minorUnit val="0.16670000000000004"/>
      </c:valAx>
      <c:valAx>
        <c:axId val="148509808"/>
        <c:scaling>
          <c:orientation val="minMax"/>
          <c:min val="2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509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Isla Colon, Mangrove Mud</a:t>
            </a:r>
          </a:p>
        </c:rich>
      </c:tx>
      <c:layout>
        <c:manualLayout>
          <c:xMode val="edge"/>
          <c:yMode val="edge"/>
          <c:x val="0.51115343066910512"/>
          <c:y val="5.8823529411764705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1"/>
          <c:order val="0"/>
          <c:tx>
            <c:v>Tower</c:v>
          </c:tx>
          <c:spPr>
            <a:ln w="28575" cap="rnd">
              <a:solidFill>
                <a:srgbClr val="FF0000"/>
              </a:solidFill>
              <a:round/>
            </a:ln>
            <a:effectLst/>
          </c:spPr>
          <c:marker>
            <c:symbol val="none"/>
          </c:marker>
          <c:trendline>
            <c:spPr>
              <a:ln w="19050" cap="rnd">
                <a:solidFill>
                  <a:srgbClr val="00B0F0"/>
                </a:solidFill>
                <a:prstDash val="sysDot"/>
              </a:ln>
              <a:effectLst/>
            </c:spPr>
            <c:trendlineType val="linear"/>
            <c:dispRSqr val="0"/>
            <c:dispEq val="1"/>
            <c:trendlineLbl>
              <c:layout>
                <c:manualLayout>
                  <c:x val="-0.79566888335849206"/>
                  <c:y val="-0.36229211054500543"/>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Vert_Atl!$C$293:$C$999</c:f>
              <c:numCache>
                <c:formatCode>0.0</c:formatCode>
                <c:ptCount val="707"/>
                <c:pt idx="0">
                  <c:v>1999</c:v>
                </c:pt>
                <c:pt idx="1">
                  <c:v>1999.0833333333333</c:v>
                </c:pt>
                <c:pt idx="2">
                  <c:v>1999.1666666666667</c:v>
                </c:pt>
                <c:pt idx="3">
                  <c:v>1999.25</c:v>
                </c:pt>
                <c:pt idx="4">
                  <c:v>1999.3333333333333</c:v>
                </c:pt>
                <c:pt idx="5">
                  <c:v>1999.4166666666667</c:v>
                </c:pt>
                <c:pt idx="6">
                  <c:v>1999.5</c:v>
                </c:pt>
                <c:pt idx="7">
                  <c:v>1999.5833333333333</c:v>
                </c:pt>
                <c:pt idx="8">
                  <c:v>1999.6666666666667</c:v>
                </c:pt>
                <c:pt idx="9">
                  <c:v>1999.75</c:v>
                </c:pt>
                <c:pt idx="10">
                  <c:v>1999.8333333333333</c:v>
                </c:pt>
                <c:pt idx="11">
                  <c:v>1999.9166666666667</c:v>
                </c:pt>
                <c:pt idx="12">
                  <c:v>2000</c:v>
                </c:pt>
                <c:pt idx="13">
                  <c:v>2000.0833333333333</c:v>
                </c:pt>
                <c:pt idx="14">
                  <c:v>2000.1666666666667</c:v>
                </c:pt>
                <c:pt idx="15">
                  <c:v>2000.25</c:v>
                </c:pt>
                <c:pt idx="16">
                  <c:v>2000.3333333333333</c:v>
                </c:pt>
                <c:pt idx="17">
                  <c:v>2000.4166666666667</c:v>
                </c:pt>
                <c:pt idx="18">
                  <c:v>2000.5</c:v>
                </c:pt>
                <c:pt idx="19">
                  <c:v>2000.5833333333333</c:v>
                </c:pt>
                <c:pt idx="20">
                  <c:v>2000.6666666666667</c:v>
                </c:pt>
                <c:pt idx="21">
                  <c:v>2000.75</c:v>
                </c:pt>
                <c:pt idx="22">
                  <c:v>2000.8333333333333</c:v>
                </c:pt>
                <c:pt idx="23">
                  <c:v>2000.9166666666667</c:v>
                </c:pt>
                <c:pt idx="24">
                  <c:v>2001</c:v>
                </c:pt>
                <c:pt idx="25">
                  <c:v>2001.0833333333333</c:v>
                </c:pt>
                <c:pt idx="26">
                  <c:v>2001.1666666666667</c:v>
                </c:pt>
                <c:pt idx="27">
                  <c:v>2001.25</c:v>
                </c:pt>
                <c:pt idx="28">
                  <c:v>2001.3333333333333</c:v>
                </c:pt>
                <c:pt idx="29">
                  <c:v>2001.4166666666667</c:v>
                </c:pt>
                <c:pt idx="30">
                  <c:v>2001.5</c:v>
                </c:pt>
                <c:pt idx="31">
                  <c:v>2001.5833333333333</c:v>
                </c:pt>
                <c:pt idx="32">
                  <c:v>2001.6666666666667</c:v>
                </c:pt>
                <c:pt idx="33">
                  <c:v>2001.75</c:v>
                </c:pt>
                <c:pt idx="34">
                  <c:v>2001.8333333333333</c:v>
                </c:pt>
                <c:pt idx="35">
                  <c:v>2001.9166666666667</c:v>
                </c:pt>
                <c:pt idx="36">
                  <c:v>2002</c:v>
                </c:pt>
                <c:pt idx="37">
                  <c:v>2002.0833333333333</c:v>
                </c:pt>
                <c:pt idx="38">
                  <c:v>2002.1666666666667</c:v>
                </c:pt>
                <c:pt idx="39">
                  <c:v>2002.25</c:v>
                </c:pt>
                <c:pt idx="40">
                  <c:v>2002.3333333333333</c:v>
                </c:pt>
                <c:pt idx="41">
                  <c:v>2002.4166666666667</c:v>
                </c:pt>
                <c:pt idx="42">
                  <c:v>2002.5</c:v>
                </c:pt>
                <c:pt idx="43">
                  <c:v>2002.5833333333333</c:v>
                </c:pt>
                <c:pt idx="44">
                  <c:v>2002.6666666666667</c:v>
                </c:pt>
                <c:pt idx="45">
                  <c:v>2002.75</c:v>
                </c:pt>
                <c:pt idx="46">
                  <c:v>2002.8333333333333</c:v>
                </c:pt>
                <c:pt idx="47">
                  <c:v>2002.9166666666667</c:v>
                </c:pt>
                <c:pt idx="48">
                  <c:v>2003</c:v>
                </c:pt>
                <c:pt idx="49">
                  <c:v>2003.0833333333333</c:v>
                </c:pt>
                <c:pt idx="50">
                  <c:v>2003.1666666666667</c:v>
                </c:pt>
                <c:pt idx="51">
                  <c:v>2003.25</c:v>
                </c:pt>
                <c:pt idx="52">
                  <c:v>2003.3333333333333</c:v>
                </c:pt>
                <c:pt idx="53">
                  <c:v>2003.4166666666667</c:v>
                </c:pt>
                <c:pt idx="54">
                  <c:v>2003.5</c:v>
                </c:pt>
                <c:pt idx="55">
                  <c:v>2003.5833333333333</c:v>
                </c:pt>
                <c:pt idx="56">
                  <c:v>2003.6666666666667</c:v>
                </c:pt>
                <c:pt idx="57">
                  <c:v>2003.75</c:v>
                </c:pt>
                <c:pt idx="58">
                  <c:v>2003.8333333333333</c:v>
                </c:pt>
                <c:pt idx="59">
                  <c:v>2003.9166666666667</c:v>
                </c:pt>
                <c:pt idx="60">
                  <c:v>2004</c:v>
                </c:pt>
                <c:pt idx="61">
                  <c:v>2004.0833333333333</c:v>
                </c:pt>
                <c:pt idx="62">
                  <c:v>2004.1666666666667</c:v>
                </c:pt>
                <c:pt idx="63">
                  <c:v>2004.25</c:v>
                </c:pt>
                <c:pt idx="64">
                  <c:v>2004.3333333333333</c:v>
                </c:pt>
                <c:pt idx="65">
                  <c:v>2004.4166666666667</c:v>
                </c:pt>
                <c:pt idx="66">
                  <c:v>2004.5</c:v>
                </c:pt>
                <c:pt idx="67">
                  <c:v>2004.5833333333333</c:v>
                </c:pt>
                <c:pt idx="68">
                  <c:v>2004.6666666666667</c:v>
                </c:pt>
                <c:pt idx="69">
                  <c:v>2004.75</c:v>
                </c:pt>
                <c:pt idx="70">
                  <c:v>2004.8333333333333</c:v>
                </c:pt>
                <c:pt idx="71">
                  <c:v>2004.9166666666667</c:v>
                </c:pt>
                <c:pt idx="72">
                  <c:v>2005</c:v>
                </c:pt>
                <c:pt idx="73">
                  <c:v>2005.0833333333333</c:v>
                </c:pt>
                <c:pt idx="74">
                  <c:v>2005.1666666666667</c:v>
                </c:pt>
                <c:pt idx="75">
                  <c:v>2005.25</c:v>
                </c:pt>
                <c:pt idx="76">
                  <c:v>2005.3333333333333</c:v>
                </c:pt>
                <c:pt idx="77">
                  <c:v>2005.4166666666667</c:v>
                </c:pt>
                <c:pt idx="78">
                  <c:v>2005.5</c:v>
                </c:pt>
                <c:pt idx="79">
                  <c:v>2005.5833333333333</c:v>
                </c:pt>
                <c:pt idx="80">
                  <c:v>2005.6666666666667</c:v>
                </c:pt>
                <c:pt idx="81">
                  <c:v>2005.75</c:v>
                </c:pt>
                <c:pt idx="82">
                  <c:v>2005.8333333333333</c:v>
                </c:pt>
                <c:pt idx="83">
                  <c:v>2005.9166666666667</c:v>
                </c:pt>
                <c:pt idx="84">
                  <c:v>2006</c:v>
                </c:pt>
                <c:pt idx="85">
                  <c:v>2006.0833333333333</c:v>
                </c:pt>
                <c:pt idx="86">
                  <c:v>2006.1666666666667</c:v>
                </c:pt>
                <c:pt idx="87">
                  <c:v>2006.25</c:v>
                </c:pt>
                <c:pt idx="88">
                  <c:v>2006.3333333333333</c:v>
                </c:pt>
                <c:pt idx="89">
                  <c:v>2006.4166666666667</c:v>
                </c:pt>
                <c:pt idx="90">
                  <c:v>2006.5</c:v>
                </c:pt>
                <c:pt idx="91">
                  <c:v>2006.5833333333333</c:v>
                </c:pt>
                <c:pt idx="92">
                  <c:v>2006.6666666666667</c:v>
                </c:pt>
                <c:pt idx="93">
                  <c:v>2006.75</c:v>
                </c:pt>
                <c:pt idx="94">
                  <c:v>2006.8333333333333</c:v>
                </c:pt>
                <c:pt idx="95">
                  <c:v>2006.9166666666667</c:v>
                </c:pt>
                <c:pt idx="96">
                  <c:v>2007</c:v>
                </c:pt>
                <c:pt idx="97">
                  <c:v>2007.0833333333333</c:v>
                </c:pt>
                <c:pt idx="98">
                  <c:v>2007.1666666666667</c:v>
                </c:pt>
                <c:pt idx="99">
                  <c:v>2007.25</c:v>
                </c:pt>
                <c:pt idx="100">
                  <c:v>2007.3333333333333</c:v>
                </c:pt>
                <c:pt idx="101">
                  <c:v>2007.4166666666667</c:v>
                </c:pt>
                <c:pt idx="102">
                  <c:v>2007.5</c:v>
                </c:pt>
                <c:pt idx="103">
                  <c:v>2007.5833333333333</c:v>
                </c:pt>
                <c:pt idx="104">
                  <c:v>2007.6666666666667</c:v>
                </c:pt>
                <c:pt idx="105">
                  <c:v>2007.75</c:v>
                </c:pt>
                <c:pt idx="106">
                  <c:v>2007.8333333333333</c:v>
                </c:pt>
                <c:pt idx="107">
                  <c:v>2007.9166666666667</c:v>
                </c:pt>
                <c:pt idx="108">
                  <c:v>2008</c:v>
                </c:pt>
                <c:pt idx="109">
                  <c:v>2008.0833333333333</c:v>
                </c:pt>
                <c:pt idx="110">
                  <c:v>2008.1666666666667</c:v>
                </c:pt>
                <c:pt idx="111">
                  <c:v>2008.25</c:v>
                </c:pt>
                <c:pt idx="112">
                  <c:v>2008.3333333333333</c:v>
                </c:pt>
                <c:pt idx="113">
                  <c:v>2008.4166666666667</c:v>
                </c:pt>
                <c:pt idx="114">
                  <c:v>2008.5</c:v>
                </c:pt>
                <c:pt idx="115">
                  <c:v>2008.5833333333333</c:v>
                </c:pt>
                <c:pt idx="116">
                  <c:v>2008.6666666666667</c:v>
                </c:pt>
                <c:pt idx="117">
                  <c:v>2008.75</c:v>
                </c:pt>
                <c:pt idx="118">
                  <c:v>2008.8333333333333</c:v>
                </c:pt>
                <c:pt idx="119">
                  <c:v>2008.9166666666667</c:v>
                </c:pt>
                <c:pt idx="120">
                  <c:v>2009</c:v>
                </c:pt>
                <c:pt idx="121">
                  <c:v>2009.0833333333333</c:v>
                </c:pt>
                <c:pt idx="122">
                  <c:v>2009.1666666666667</c:v>
                </c:pt>
                <c:pt idx="123">
                  <c:v>2009.25</c:v>
                </c:pt>
                <c:pt idx="124">
                  <c:v>2009.3333333333333</c:v>
                </c:pt>
                <c:pt idx="125">
                  <c:v>2009.4166666666667</c:v>
                </c:pt>
                <c:pt idx="126">
                  <c:v>2009.5</c:v>
                </c:pt>
                <c:pt idx="127">
                  <c:v>2009.5833333333333</c:v>
                </c:pt>
                <c:pt idx="128">
                  <c:v>2009.6666666666667</c:v>
                </c:pt>
                <c:pt idx="129">
                  <c:v>2009.75</c:v>
                </c:pt>
                <c:pt idx="130">
                  <c:v>2009.8333333333333</c:v>
                </c:pt>
                <c:pt idx="131">
                  <c:v>2009.9166666666667</c:v>
                </c:pt>
                <c:pt idx="132">
                  <c:v>2010</c:v>
                </c:pt>
                <c:pt idx="133">
                  <c:v>2010.0833333333333</c:v>
                </c:pt>
                <c:pt idx="134">
                  <c:v>2010.1666666666667</c:v>
                </c:pt>
                <c:pt idx="135">
                  <c:v>2010.25</c:v>
                </c:pt>
                <c:pt idx="136">
                  <c:v>2010.3333333333333</c:v>
                </c:pt>
                <c:pt idx="137">
                  <c:v>2010.4166666666667</c:v>
                </c:pt>
                <c:pt idx="138">
                  <c:v>2010.5</c:v>
                </c:pt>
                <c:pt idx="139">
                  <c:v>2010.5833333333333</c:v>
                </c:pt>
                <c:pt idx="140">
                  <c:v>2010.6666666666667</c:v>
                </c:pt>
                <c:pt idx="141">
                  <c:v>2010.75</c:v>
                </c:pt>
                <c:pt idx="142">
                  <c:v>2010.8333333333333</c:v>
                </c:pt>
                <c:pt idx="143">
                  <c:v>2010.9166666666667</c:v>
                </c:pt>
                <c:pt idx="144">
                  <c:v>2011</c:v>
                </c:pt>
                <c:pt idx="145">
                  <c:v>2011.0833333333333</c:v>
                </c:pt>
                <c:pt idx="146">
                  <c:v>2011.1666666666667</c:v>
                </c:pt>
                <c:pt idx="147">
                  <c:v>2011.25</c:v>
                </c:pt>
                <c:pt idx="148">
                  <c:v>2011.3333333333333</c:v>
                </c:pt>
                <c:pt idx="149">
                  <c:v>2011.4166666666667</c:v>
                </c:pt>
                <c:pt idx="150">
                  <c:v>2011.5</c:v>
                </c:pt>
                <c:pt idx="151">
                  <c:v>2011.5833333333333</c:v>
                </c:pt>
                <c:pt idx="152">
                  <c:v>2011.6666666666667</c:v>
                </c:pt>
                <c:pt idx="153">
                  <c:v>2011.75</c:v>
                </c:pt>
                <c:pt idx="154">
                  <c:v>2011.8333333333333</c:v>
                </c:pt>
                <c:pt idx="155">
                  <c:v>2011.9166666666667</c:v>
                </c:pt>
                <c:pt idx="156">
                  <c:v>2012</c:v>
                </c:pt>
                <c:pt idx="157">
                  <c:v>2012.0833333333333</c:v>
                </c:pt>
                <c:pt idx="158">
                  <c:v>2012.1666666666667</c:v>
                </c:pt>
                <c:pt idx="159">
                  <c:v>2012.25</c:v>
                </c:pt>
                <c:pt idx="160">
                  <c:v>2012.3333333333333</c:v>
                </c:pt>
                <c:pt idx="161">
                  <c:v>2012.4166666666667</c:v>
                </c:pt>
                <c:pt idx="162">
                  <c:v>2012.5</c:v>
                </c:pt>
                <c:pt idx="163">
                  <c:v>2012.5833333333333</c:v>
                </c:pt>
                <c:pt idx="164">
                  <c:v>2012.6666666666667</c:v>
                </c:pt>
                <c:pt idx="165">
                  <c:v>2012.75</c:v>
                </c:pt>
                <c:pt idx="166">
                  <c:v>2012.8333333333333</c:v>
                </c:pt>
                <c:pt idx="167">
                  <c:v>2012.9166666666667</c:v>
                </c:pt>
                <c:pt idx="168">
                  <c:v>2013</c:v>
                </c:pt>
                <c:pt idx="169">
                  <c:v>2013.0833333333333</c:v>
                </c:pt>
                <c:pt idx="170">
                  <c:v>2013.1666666666667</c:v>
                </c:pt>
                <c:pt idx="171">
                  <c:v>2013.25</c:v>
                </c:pt>
                <c:pt idx="172">
                  <c:v>2013.3333333333333</c:v>
                </c:pt>
                <c:pt idx="173">
                  <c:v>2013.4166666666667</c:v>
                </c:pt>
                <c:pt idx="174">
                  <c:v>2013.5</c:v>
                </c:pt>
                <c:pt idx="175">
                  <c:v>2013.5833333333333</c:v>
                </c:pt>
                <c:pt idx="176">
                  <c:v>2013.6666666666667</c:v>
                </c:pt>
                <c:pt idx="177">
                  <c:v>2013.75</c:v>
                </c:pt>
                <c:pt idx="178">
                  <c:v>2013.8333333333333</c:v>
                </c:pt>
                <c:pt idx="179">
                  <c:v>2013.9166666666667</c:v>
                </c:pt>
                <c:pt idx="180">
                  <c:v>2014</c:v>
                </c:pt>
                <c:pt idx="181">
                  <c:v>2014.0833333333333</c:v>
                </c:pt>
                <c:pt idx="182">
                  <c:v>2014.1666666666667</c:v>
                </c:pt>
                <c:pt idx="183">
                  <c:v>2014.25</c:v>
                </c:pt>
                <c:pt idx="184">
                  <c:v>2014.3333333333333</c:v>
                </c:pt>
                <c:pt idx="185">
                  <c:v>2014.4166666666667</c:v>
                </c:pt>
                <c:pt idx="186">
                  <c:v>2014.5</c:v>
                </c:pt>
                <c:pt idx="187">
                  <c:v>2014.5833333333333</c:v>
                </c:pt>
                <c:pt idx="188">
                  <c:v>2014.6666666666667</c:v>
                </c:pt>
                <c:pt idx="189">
                  <c:v>2014.75</c:v>
                </c:pt>
                <c:pt idx="190">
                  <c:v>2014.8333333333333</c:v>
                </c:pt>
                <c:pt idx="191">
                  <c:v>2014.9166666666667</c:v>
                </c:pt>
                <c:pt idx="192">
                  <c:v>2015</c:v>
                </c:pt>
                <c:pt idx="193">
                  <c:v>2015.0833333333333</c:v>
                </c:pt>
                <c:pt idx="194">
                  <c:v>2015.1666666666667</c:v>
                </c:pt>
                <c:pt idx="195">
                  <c:v>2015.25</c:v>
                </c:pt>
                <c:pt idx="196">
                  <c:v>2015.3333333333333</c:v>
                </c:pt>
                <c:pt idx="197">
                  <c:v>2015.4166666666667</c:v>
                </c:pt>
                <c:pt idx="198">
                  <c:v>2015.5</c:v>
                </c:pt>
                <c:pt idx="199">
                  <c:v>2015.5833333333333</c:v>
                </c:pt>
                <c:pt idx="200">
                  <c:v>2015.6666666666667</c:v>
                </c:pt>
                <c:pt idx="201">
                  <c:v>2015.75</c:v>
                </c:pt>
                <c:pt idx="202">
                  <c:v>2015.8333333333333</c:v>
                </c:pt>
                <c:pt idx="203">
                  <c:v>2015.9166666666667</c:v>
                </c:pt>
                <c:pt idx="204">
                  <c:v>2016</c:v>
                </c:pt>
                <c:pt idx="205">
                  <c:v>2016.0833333333333</c:v>
                </c:pt>
                <c:pt idx="206">
                  <c:v>2016.1666666666667</c:v>
                </c:pt>
                <c:pt idx="207">
                  <c:v>2016.25</c:v>
                </c:pt>
                <c:pt idx="208">
                  <c:v>2016.3333333333333</c:v>
                </c:pt>
                <c:pt idx="209">
                  <c:v>2016.4166666666667</c:v>
                </c:pt>
                <c:pt idx="210">
                  <c:v>2016.5</c:v>
                </c:pt>
                <c:pt idx="211">
                  <c:v>2016.5833333333333</c:v>
                </c:pt>
                <c:pt idx="212">
                  <c:v>2016.6666666666667</c:v>
                </c:pt>
                <c:pt idx="213">
                  <c:v>2016.75</c:v>
                </c:pt>
                <c:pt idx="214">
                  <c:v>2016.8333333333333</c:v>
                </c:pt>
                <c:pt idx="215">
                  <c:v>2016.9166666666667</c:v>
                </c:pt>
                <c:pt idx="216">
                  <c:v>2017</c:v>
                </c:pt>
                <c:pt idx="217">
                  <c:v>2017.0833333333333</c:v>
                </c:pt>
                <c:pt idx="218">
                  <c:v>2017.1666666666667</c:v>
                </c:pt>
                <c:pt idx="219">
                  <c:v>2017.25</c:v>
                </c:pt>
                <c:pt idx="220">
                  <c:v>2017.3333333333333</c:v>
                </c:pt>
                <c:pt idx="221">
                  <c:v>2017.4166666666667</c:v>
                </c:pt>
                <c:pt idx="222">
                  <c:v>2017.5</c:v>
                </c:pt>
                <c:pt idx="223">
                  <c:v>2017.5833333333333</c:v>
                </c:pt>
                <c:pt idx="224">
                  <c:v>2017.6666666666667</c:v>
                </c:pt>
                <c:pt idx="225">
                  <c:v>2017.75</c:v>
                </c:pt>
                <c:pt idx="226">
                  <c:v>2017.8333333333333</c:v>
                </c:pt>
                <c:pt idx="227">
                  <c:v>2017.9166666666667</c:v>
                </c:pt>
                <c:pt idx="228">
                  <c:v>2018</c:v>
                </c:pt>
                <c:pt idx="229">
                  <c:v>2018.0833333333333</c:v>
                </c:pt>
                <c:pt idx="230">
                  <c:v>2018.1666666666667</c:v>
                </c:pt>
                <c:pt idx="231">
                  <c:v>2018.25</c:v>
                </c:pt>
                <c:pt idx="232">
                  <c:v>2018.3333333333333</c:v>
                </c:pt>
                <c:pt idx="233">
                  <c:v>2018.4166666666667</c:v>
                </c:pt>
                <c:pt idx="234">
                  <c:v>2018.5</c:v>
                </c:pt>
                <c:pt idx="235">
                  <c:v>2018.5833333333333</c:v>
                </c:pt>
                <c:pt idx="236">
                  <c:v>2018.6666666666667</c:v>
                </c:pt>
                <c:pt idx="237">
                  <c:v>2018.75</c:v>
                </c:pt>
                <c:pt idx="238">
                  <c:v>2018.8333333333333</c:v>
                </c:pt>
                <c:pt idx="239">
                  <c:v>2018.9166666666667</c:v>
                </c:pt>
                <c:pt idx="240">
                  <c:v>2019</c:v>
                </c:pt>
                <c:pt idx="241">
                  <c:v>2019.0833333333333</c:v>
                </c:pt>
                <c:pt idx="242">
                  <c:v>2019.1666666666667</c:v>
                </c:pt>
                <c:pt idx="243">
                  <c:v>2019.25</c:v>
                </c:pt>
                <c:pt idx="244">
                  <c:v>2019.3333333333333</c:v>
                </c:pt>
                <c:pt idx="245">
                  <c:v>2019.4166666666667</c:v>
                </c:pt>
                <c:pt idx="246">
                  <c:v>2019.5</c:v>
                </c:pt>
                <c:pt idx="247">
                  <c:v>2019.5833333333333</c:v>
                </c:pt>
                <c:pt idx="248">
                  <c:v>2019.6666666666667</c:v>
                </c:pt>
                <c:pt idx="249">
                  <c:v>2019.75</c:v>
                </c:pt>
                <c:pt idx="250">
                  <c:v>2019.8333333333333</c:v>
                </c:pt>
                <c:pt idx="251">
                  <c:v>2019.9166666666667</c:v>
                </c:pt>
                <c:pt idx="252">
                  <c:v>2020</c:v>
                </c:pt>
                <c:pt idx="253">
                  <c:v>2020.0833333333333</c:v>
                </c:pt>
                <c:pt idx="254">
                  <c:v>2020.1666666666667</c:v>
                </c:pt>
                <c:pt idx="255">
                  <c:v>2020.25</c:v>
                </c:pt>
                <c:pt idx="256">
                  <c:v>2020.3333333333333</c:v>
                </c:pt>
                <c:pt idx="257">
                  <c:v>2020.4166666666667</c:v>
                </c:pt>
                <c:pt idx="258">
                  <c:v>2020.5</c:v>
                </c:pt>
                <c:pt idx="259">
                  <c:v>2020.5833333333333</c:v>
                </c:pt>
                <c:pt idx="260">
                  <c:v>2020.6666666666667</c:v>
                </c:pt>
                <c:pt idx="261">
                  <c:v>2020.75</c:v>
                </c:pt>
                <c:pt idx="262">
                  <c:v>2020.8333333333333</c:v>
                </c:pt>
                <c:pt idx="263">
                  <c:v>2020.9166666666667</c:v>
                </c:pt>
                <c:pt idx="264">
                  <c:v>2021</c:v>
                </c:pt>
                <c:pt idx="265">
                  <c:v>2021.0833333333333</c:v>
                </c:pt>
                <c:pt idx="266">
                  <c:v>2021.1666666666667</c:v>
                </c:pt>
                <c:pt idx="267">
                  <c:v>2021.25</c:v>
                </c:pt>
                <c:pt idx="268">
                  <c:v>2021.3333333333333</c:v>
                </c:pt>
                <c:pt idx="269">
                  <c:v>2021.4166666666667</c:v>
                </c:pt>
                <c:pt idx="270">
                  <c:v>2021.5</c:v>
                </c:pt>
                <c:pt idx="271">
                  <c:v>2021.5833333333333</c:v>
                </c:pt>
                <c:pt idx="272">
                  <c:v>2021.6666666666667</c:v>
                </c:pt>
                <c:pt idx="273">
                  <c:v>2021.75</c:v>
                </c:pt>
                <c:pt idx="274">
                  <c:v>2021.8333333333333</c:v>
                </c:pt>
                <c:pt idx="275">
                  <c:v>2021.9166666666667</c:v>
                </c:pt>
                <c:pt idx="276">
                  <c:v>2022</c:v>
                </c:pt>
                <c:pt idx="277">
                  <c:v>2022.0833333333333</c:v>
                </c:pt>
                <c:pt idx="278">
                  <c:v>2022.1666666666667</c:v>
                </c:pt>
                <c:pt idx="279">
                  <c:v>2022.25</c:v>
                </c:pt>
                <c:pt idx="280">
                  <c:v>2022.3333333333333</c:v>
                </c:pt>
                <c:pt idx="281">
                  <c:v>2022.4166666666667</c:v>
                </c:pt>
                <c:pt idx="282">
                  <c:v>2022.5</c:v>
                </c:pt>
                <c:pt idx="283">
                  <c:v>2022.5833333333333</c:v>
                </c:pt>
                <c:pt idx="284">
                  <c:v>2022.6666666666667</c:v>
                </c:pt>
                <c:pt idx="285">
                  <c:v>2022.75</c:v>
                </c:pt>
                <c:pt idx="286">
                  <c:v>2022.8333333333333</c:v>
                </c:pt>
                <c:pt idx="287">
                  <c:v>2022.9166666666667</c:v>
                </c:pt>
              </c:numCache>
            </c:numRef>
          </c:xVal>
          <c:yVal>
            <c:numRef>
              <c:f>Vert_Atl!$R$293:$R$999</c:f>
              <c:numCache>
                <c:formatCode>General</c:formatCode>
                <c:ptCount val="707"/>
                <c:pt idx="3" formatCode="0.0">
                  <c:v>28.13</c:v>
                </c:pt>
                <c:pt idx="4" formatCode="0.0">
                  <c:v>29.01</c:v>
                </c:pt>
                <c:pt idx="5" formatCode="0.0">
                  <c:v>28.7</c:v>
                </c:pt>
                <c:pt idx="6" formatCode="0.0">
                  <c:v>28.08</c:v>
                </c:pt>
                <c:pt idx="7" formatCode="0.0">
                  <c:v>28.32</c:v>
                </c:pt>
                <c:pt idx="8" formatCode="0.0">
                  <c:v>29</c:v>
                </c:pt>
                <c:pt idx="9" formatCode="0.0">
                  <c:v>28.47</c:v>
                </c:pt>
                <c:pt idx="10" formatCode="0.0">
                  <c:v>27.45</c:v>
                </c:pt>
                <c:pt idx="11" formatCode="0.0">
                  <c:v>25.16</c:v>
                </c:pt>
                <c:pt idx="12" formatCode="0.0">
                  <c:v>25.25</c:v>
                </c:pt>
                <c:pt idx="13" formatCode="0.0">
                  <c:v>25.88</c:v>
                </c:pt>
                <c:pt idx="14" formatCode="0.0">
                  <c:v>26.65</c:v>
                </c:pt>
                <c:pt idx="15" formatCode="0.0">
                  <c:v>27.95</c:v>
                </c:pt>
                <c:pt idx="16" formatCode="0.0">
                  <c:v>28.51</c:v>
                </c:pt>
                <c:pt idx="17" formatCode="0.0">
                  <c:v>28.4</c:v>
                </c:pt>
                <c:pt idx="18" formatCode="0.0">
                  <c:v>27.95</c:v>
                </c:pt>
                <c:pt idx="19" formatCode="0.0">
                  <c:v>27.94</c:v>
                </c:pt>
                <c:pt idx="20" formatCode="0.0">
                  <c:v>28.86</c:v>
                </c:pt>
                <c:pt idx="21" formatCode="0.0">
                  <c:v>28.68</c:v>
                </c:pt>
                <c:pt idx="25" formatCode="0.0">
                  <c:v>26.15</c:v>
                </c:pt>
                <c:pt idx="26" formatCode="0.0">
                  <c:v>27.36</c:v>
                </c:pt>
                <c:pt idx="27" formatCode="0.0">
                  <c:v>27.42</c:v>
                </c:pt>
                <c:pt idx="28" formatCode="0.0">
                  <c:v>28.7</c:v>
                </c:pt>
                <c:pt idx="29" formatCode="0.0">
                  <c:v>28.57</c:v>
                </c:pt>
                <c:pt idx="30" formatCode="0.0">
                  <c:v>28.12</c:v>
                </c:pt>
                <c:pt idx="31" formatCode="0.0">
                  <c:v>28.47</c:v>
                </c:pt>
                <c:pt idx="32" formatCode="0.0">
                  <c:v>28.64</c:v>
                </c:pt>
                <c:pt idx="33" formatCode="0.0">
                  <c:v>29.16</c:v>
                </c:pt>
                <c:pt idx="34" formatCode="0.0">
                  <c:v>27.59</c:v>
                </c:pt>
                <c:pt idx="35" formatCode="0.0">
                  <c:v>26.82</c:v>
                </c:pt>
                <c:pt idx="36" formatCode="0.0">
                  <c:v>26.87</c:v>
                </c:pt>
                <c:pt idx="37" formatCode="0.0">
                  <c:v>27.06</c:v>
                </c:pt>
                <c:pt idx="38" formatCode="0.0">
                  <c:v>27.65</c:v>
                </c:pt>
                <c:pt idx="39" formatCode="0.0">
                  <c:v>28.01</c:v>
                </c:pt>
                <c:pt idx="40" formatCode="0.0">
                  <c:v>27.82</c:v>
                </c:pt>
                <c:pt idx="41" formatCode="0.0">
                  <c:v>28.94</c:v>
                </c:pt>
                <c:pt idx="42" formatCode="0.0">
                  <c:v>28.11</c:v>
                </c:pt>
                <c:pt idx="43" formatCode="0.0">
                  <c:v>28.24</c:v>
                </c:pt>
                <c:pt idx="44" formatCode="0.0">
                  <c:v>29.28</c:v>
                </c:pt>
                <c:pt idx="45" formatCode="0.0">
                  <c:v>29.01</c:v>
                </c:pt>
                <c:pt idx="46" formatCode="0.0">
                  <c:v>27.87</c:v>
                </c:pt>
                <c:pt idx="47" formatCode="0.0">
                  <c:v>27.29</c:v>
                </c:pt>
                <c:pt idx="48" formatCode="0.0">
                  <c:v>27.18</c:v>
                </c:pt>
                <c:pt idx="49" formatCode="0.0">
                  <c:v>27.33</c:v>
                </c:pt>
                <c:pt idx="50" formatCode="0.0">
                  <c:v>28.55</c:v>
                </c:pt>
                <c:pt idx="51" formatCode="0.0">
                  <c:v>29.07</c:v>
                </c:pt>
                <c:pt idx="52" formatCode="0.0">
                  <c:v>28.87</c:v>
                </c:pt>
                <c:pt idx="53" formatCode="0.0">
                  <c:v>28.74</c:v>
                </c:pt>
                <c:pt idx="54" formatCode="0.0">
                  <c:v>28.32</c:v>
                </c:pt>
                <c:pt idx="55" formatCode="0.0">
                  <c:v>28.27</c:v>
                </c:pt>
                <c:pt idx="56" formatCode="0.0">
                  <c:v>29.28</c:v>
                </c:pt>
                <c:pt idx="57" formatCode="0.0">
                  <c:v>29.4</c:v>
                </c:pt>
                <c:pt idx="58" formatCode="0.0">
                  <c:v>28.8</c:v>
                </c:pt>
                <c:pt idx="59" formatCode="0.0">
                  <c:v>27.04</c:v>
                </c:pt>
                <c:pt idx="60" formatCode="0.0">
                  <c:v>26.93</c:v>
                </c:pt>
                <c:pt idx="61" formatCode="0.0">
                  <c:v>27.14</c:v>
                </c:pt>
                <c:pt idx="62" formatCode="0.0">
                  <c:v>27.48</c:v>
                </c:pt>
                <c:pt idx="63" formatCode="0.0">
                  <c:v>28.37</c:v>
                </c:pt>
                <c:pt idx="64" formatCode="0.0">
                  <c:v>28.17</c:v>
                </c:pt>
                <c:pt idx="65" formatCode="0.0">
                  <c:v>28.34</c:v>
                </c:pt>
                <c:pt idx="66" formatCode="0.0">
                  <c:v>27.87</c:v>
                </c:pt>
                <c:pt idx="67" formatCode="0.0">
                  <c:v>28.27</c:v>
                </c:pt>
                <c:pt idx="68" formatCode="0.0">
                  <c:v>29.38</c:v>
                </c:pt>
                <c:pt idx="69" formatCode="0.0">
                  <c:v>29.14</c:v>
                </c:pt>
                <c:pt idx="70" formatCode="0.0">
                  <c:v>27.18</c:v>
                </c:pt>
                <c:pt idx="71" formatCode="0.0">
                  <c:v>26.37</c:v>
                </c:pt>
                <c:pt idx="72" formatCode="0.0">
                  <c:v>26.01</c:v>
                </c:pt>
                <c:pt idx="73" formatCode="0.0">
                  <c:v>26.76</c:v>
                </c:pt>
                <c:pt idx="74" formatCode="0.0">
                  <c:v>28.74</c:v>
                </c:pt>
                <c:pt idx="75" formatCode="0.0">
                  <c:v>28.76</c:v>
                </c:pt>
                <c:pt idx="76" formatCode="0.0">
                  <c:v>29.47</c:v>
                </c:pt>
                <c:pt idx="77" formatCode="0.0">
                  <c:v>29.95</c:v>
                </c:pt>
                <c:pt idx="78" formatCode="0.0">
                  <c:v>29.29</c:v>
                </c:pt>
                <c:pt idx="79" formatCode="0.0">
                  <c:v>28.69</c:v>
                </c:pt>
                <c:pt idx="80" formatCode="0.0">
                  <c:v>29</c:v>
                </c:pt>
                <c:pt idx="81" formatCode="0.0">
                  <c:v>29.48</c:v>
                </c:pt>
                <c:pt idx="82" formatCode="0.0">
                  <c:v>27.66</c:v>
                </c:pt>
                <c:pt idx="83" formatCode="0.0">
                  <c:v>27.18</c:v>
                </c:pt>
                <c:pt idx="84" formatCode="0.0">
                  <c:v>26.83</c:v>
                </c:pt>
                <c:pt idx="85" formatCode="0.0">
                  <c:v>27</c:v>
                </c:pt>
                <c:pt idx="86" formatCode="0.0">
                  <c:v>26.67</c:v>
                </c:pt>
                <c:pt idx="87" formatCode="0.0">
                  <c:v>28.22</c:v>
                </c:pt>
                <c:pt idx="88" formatCode="0.0">
                  <c:v>28.77</c:v>
                </c:pt>
                <c:pt idx="89" formatCode="0.0">
                  <c:v>28.9</c:v>
                </c:pt>
                <c:pt idx="90" formatCode="0.0">
                  <c:v>28.43</c:v>
                </c:pt>
                <c:pt idx="91" formatCode="0.0">
                  <c:v>28.68</c:v>
                </c:pt>
                <c:pt idx="92" formatCode="0.0">
                  <c:v>27.43</c:v>
                </c:pt>
                <c:pt idx="93" formatCode="0.0">
                  <c:v>29.78</c:v>
                </c:pt>
                <c:pt idx="94" formatCode="0.0">
                  <c:v>31.11</c:v>
                </c:pt>
                <c:pt idx="95" formatCode="0.0">
                  <c:v>27.6</c:v>
                </c:pt>
                <c:pt idx="96" formatCode="0.0">
                  <c:v>26.56</c:v>
                </c:pt>
                <c:pt idx="97" formatCode="0.0">
                  <c:v>27.57</c:v>
                </c:pt>
                <c:pt idx="98" formatCode="0.0">
                  <c:v>28.26</c:v>
                </c:pt>
                <c:pt idx="99" formatCode="0.0">
                  <c:v>30.82</c:v>
                </c:pt>
                <c:pt idx="100" formatCode="0.0">
                  <c:v>31.21</c:v>
                </c:pt>
                <c:pt idx="101" formatCode="0.0">
                  <c:v>31.12</c:v>
                </c:pt>
                <c:pt idx="102" formatCode="0.0">
                  <c:v>30.31</c:v>
                </c:pt>
                <c:pt idx="103" formatCode="0.0">
                  <c:v>29.28</c:v>
                </c:pt>
                <c:pt idx="104" formatCode="0.0">
                  <c:v>29.2</c:v>
                </c:pt>
                <c:pt idx="105" formatCode="0.0">
                  <c:v>29.39</c:v>
                </c:pt>
                <c:pt idx="106" formatCode="0.0">
                  <c:v>28.8</c:v>
                </c:pt>
                <c:pt idx="107" formatCode="0.0">
                  <c:v>28.55</c:v>
                </c:pt>
                <c:pt idx="108" formatCode="0.0">
                  <c:v>28.52</c:v>
                </c:pt>
                <c:pt idx="109" formatCode="0.0">
                  <c:v>28.35</c:v>
                </c:pt>
                <c:pt idx="110" formatCode="0.0">
                  <c:v>27.52</c:v>
                </c:pt>
                <c:pt idx="111" formatCode="0.0">
                  <c:v>28.04</c:v>
                </c:pt>
                <c:pt idx="112" formatCode="0.0">
                  <c:v>28.81</c:v>
                </c:pt>
                <c:pt idx="113" formatCode="0.0">
                  <c:v>28.84</c:v>
                </c:pt>
                <c:pt idx="114" formatCode="0.0">
                  <c:v>29.09</c:v>
                </c:pt>
                <c:pt idx="115" formatCode="0.0">
                  <c:v>30.76</c:v>
                </c:pt>
                <c:pt idx="116" formatCode="0.0">
                  <c:v>31.28</c:v>
                </c:pt>
                <c:pt idx="117" formatCode="0.0">
                  <c:v>30.98</c:v>
                </c:pt>
                <c:pt idx="118" formatCode="0.0">
                  <c:v>27.56</c:v>
                </c:pt>
                <c:pt idx="119" formatCode="0.0">
                  <c:v>26.89</c:v>
                </c:pt>
                <c:pt idx="120" formatCode="0.0">
                  <c:v>26.74</c:v>
                </c:pt>
                <c:pt idx="121" formatCode="0.0">
                  <c:v>26.47</c:v>
                </c:pt>
                <c:pt idx="122" formatCode="0.0">
                  <c:v>26.94</c:v>
                </c:pt>
                <c:pt idx="123" formatCode="0.0">
                  <c:v>28.23</c:v>
                </c:pt>
                <c:pt idx="124" formatCode="0.0">
                  <c:v>28.78</c:v>
                </c:pt>
                <c:pt idx="125" formatCode="0.0">
                  <c:v>29.18</c:v>
                </c:pt>
                <c:pt idx="126" formatCode="0.0">
                  <c:v>28.54</c:v>
                </c:pt>
                <c:pt idx="127" formatCode="0.0">
                  <c:v>28.59</c:v>
                </c:pt>
                <c:pt idx="128" formatCode="0.0">
                  <c:v>29.41</c:v>
                </c:pt>
                <c:pt idx="129" formatCode="0.0">
                  <c:v>29.02</c:v>
                </c:pt>
                <c:pt idx="130" formatCode="0.0">
                  <c:v>28.33</c:v>
                </c:pt>
                <c:pt idx="131" formatCode="0.0">
                  <c:v>27.55</c:v>
                </c:pt>
                <c:pt idx="132" formatCode="0.0">
                  <c:v>27.45</c:v>
                </c:pt>
                <c:pt idx="133" formatCode="0.0">
                  <c:v>27.96</c:v>
                </c:pt>
                <c:pt idx="134" formatCode="0.0">
                  <c:v>28.13</c:v>
                </c:pt>
                <c:pt idx="135" formatCode="0.0">
                  <c:v>28.99</c:v>
                </c:pt>
                <c:pt idx="136" formatCode="0.0">
                  <c:v>29.41</c:v>
                </c:pt>
                <c:pt idx="137" formatCode="0.0">
                  <c:v>29.59</c:v>
                </c:pt>
                <c:pt idx="138" formatCode="0.0">
                  <c:v>29.29</c:v>
                </c:pt>
                <c:pt idx="139" formatCode="0.0">
                  <c:v>29.49</c:v>
                </c:pt>
                <c:pt idx="140" formatCode="0.0">
                  <c:v>29.83</c:v>
                </c:pt>
                <c:pt idx="141" formatCode="0.0">
                  <c:v>28.83</c:v>
                </c:pt>
                <c:pt idx="142" formatCode="0.0">
                  <c:v>27.5</c:v>
                </c:pt>
                <c:pt idx="143" formatCode="0.0">
                  <c:v>25.51</c:v>
                </c:pt>
                <c:pt idx="144" formatCode="0.0">
                  <c:v>25.91</c:v>
                </c:pt>
                <c:pt idx="145" formatCode="0.0">
                  <c:v>27.22</c:v>
                </c:pt>
                <c:pt idx="146" formatCode="0.0">
                  <c:v>27.32</c:v>
                </c:pt>
                <c:pt idx="147" formatCode="0.0">
                  <c:v>28.04</c:v>
                </c:pt>
                <c:pt idx="148" formatCode="0.0">
                  <c:v>28.94</c:v>
                </c:pt>
                <c:pt idx="149" formatCode="0.0">
                  <c:v>29.24</c:v>
                </c:pt>
                <c:pt idx="150" formatCode="0.0">
                  <c:v>28.68</c:v>
                </c:pt>
                <c:pt idx="151" formatCode="0.0">
                  <c:v>29.08</c:v>
                </c:pt>
                <c:pt idx="152" formatCode="0.0">
                  <c:v>29.04</c:v>
                </c:pt>
                <c:pt idx="153" formatCode="0.0">
                  <c:v>28.97</c:v>
                </c:pt>
                <c:pt idx="154" formatCode="0.0">
                  <c:v>27.93</c:v>
                </c:pt>
                <c:pt idx="155" formatCode="0.0">
                  <c:v>26.59</c:v>
                </c:pt>
                <c:pt idx="156" formatCode="0.0">
                  <c:v>26.41</c:v>
                </c:pt>
                <c:pt idx="157" formatCode="0.0">
                  <c:v>27.22</c:v>
                </c:pt>
                <c:pt idx="158" formatCode="0.0">
                  <c:v>27.06</c:v>
                </c:pt>
                <c:pt idx="159" formatCode="0.0">
                  <c:v>28.4</c:v>
                </c:pt>
                <c:pt idx="160" formatCode="0.0">
                  <c:v>29.38</c:v>
                </c:pt>
                <c:pt idx="161" formatCode="0.0">
                  <c:v>29.53</c:v>
                </c:pt>
                <c:pt idx="162" formatCode="0.0">
                  <c:v>28.22</c:v>
                </c:pt>
                <c:pt idx="163" formatCode="0.0">
                  <c:v>29.07</c:v>
                </c:pt>
                <c:pt idx="164" formatCode="0.0">
                  <c:v>29.03</c:v>
                </c:pt>
                <c:pt idx="165" formatCode="0.0">
                  <c:v>28.98</c:v>
                </c:pt>
                <c:pt idx="166" formatCode="0.0">
                  <c:v>27.47</c:v>
                </c:pt>
                <c:pt idx="167" formatCode="0.0">
                  <c:v>27.19</c:v>
                </c:pt>
                <c:pt idx="168" formatCode="0.0">
                  <c:v>27.16</c:v>
                </c:pt>
                <c:pt idx="169" formatCode="0.0">
                  <c:v>27.35</c:v>
                </c:pt>
                <c:pt idx="170" formatCode="0.0">
                  <c:v>27.48</c:v>
                </c:pt>
                <c:pt idx="171" formatCode="0.0">
                  <c:v>28.23</c:v>
                </c:pt>
                <c:pt idx="172" formatCode="0.0">
                  <c:v>28.61</c:v>
                </c:pt>
                <c:pt idx="173" formatCode="0.0">
                  <c:v>28.54</c:v>
                </c:pt>
                <c:pt idx="174" formatCode="0.0">
                  <c:v>28.26</c:v>
                </c:pt>
                <c:pt idx="175" formatCode="0.0">
                  <c:v>28.61</c:v>
                </c:pt>
                <c:pt idx="176" formatCode="0.0">
                  <c:v>29.4</c:v>
                </c:pt>
                <c:pt idx="177" formatCode="0.0">
                  <c:v>29.43</c:v>
                </c:pt>
                <c:pt idx="178" formatCode="0.0">
                  <c:v>29.01</c:v>
                </c:pt>
                <c:pt idx="179" formatCode="0.0">
                  <c:v>28.02</c:v>
                </c:pt>
                <c:pt idx="180" formatCode="0.0">
                  <c:v>27.38</c:v>
                </c:pt>
                <c:pt idx="181" formatCode="0.0">
                  <c:v>27.46</c:v>
                </c:pt>
                <c:pt idx="182" formatCode="0.0">
                  <c:v>28.08</c:v>
                </c:pt>
                <c:pt idx="183" formatCode="0.0">
                  <c:v>28.65</c:v>
                </c:pt>
                <c:pt idx="184" formatCode="0.0">
                  <c:v>29.08</c:v>
                </c:pt>
                <c:pt idx="185" formatCode="0.0">
                  <c:v>28.94</c:v>
                </c:pt>
                <c:pt idx="186" formatCode="0.0">
                  <c:v>28.31</c:v>
                </c:pt>
                <c:pt idx="187" formatCode="0.0">
                  <c:v>28.52</c:v>
                </c:pt>
                <c:pt idx="188" formatCode="0.0">
                  <c:v>29.06</c:v>
                </c:pt>
                <c:pt idx="189" formatCode="0.0">
                  <c:v>28.95</c:v>
                </c:pt>
                <c:pt idx="190" formatCode="0.0">
                  <c:v>28.05</c:v>
                </c:pt>
                <c:pt idx="191" formatCode="0.0">
                  <c:v>27.33</c:v>
                </c:pt>
                <c:pt idx="192" formatCode="0.0">
                  <c:v>27.07</c:v>
                </c:pt>
                <c:pt idx="193" formatCode="0.0">
                  <c:v>27.21</c:v>
                </c:pt>
                <c:pt idx="194" formatCode="0.0">
                  <c:v>27.59</c:v>
                </c:pt>
                <c:pt idx="195" formatCode="0.0">
                  <c:v>28.24</c:v>
                </c:pt>
                <c:pt idx="196" formatCode="0.0">
                  <c:v>28.71</c:v>
                </c:pt>
                <c:pt idx="197" formatCode="0.0">
                  <c:v>29.16</c:v>
                </c:pt>
                <c:pt idx="198" formatCode="0.0">
                  <c:v>28.51</c:v>
                </c:pt>
                <c:pt idx="199" formatCode="0.0">
                  <c:v>28.77</c:v>
                </c:pt>
                <c:pt idx="200" formatCode="0.0">
                  <c:v>29.17</c:v>
                </c:pt>
                <c:pt idx="201" formatCode="0.0">
                  <c:v>30.07</c:v>
                </c:pt>
                <c:pt idx="202" formatCode="0.0">
                  <c:v>29.58</c:v>
                </c:pt>
                <c:pt idx="203" formatCode="0.0">
                  <c:v>28.81</c:v>
                </c:pt>
                <c:pt idx="204" formatCode="0.0">
                  <c:v>28.24</c:v>
                </c:pt>
                <c:pt idx="205" formatCode="0.0">
                  <c:v>27.87</c:v>
                </c:pt>
                <c:pt idx="206" formatCode="0.0">
                  <c:v>28.26</c:v>
                </c:pt>
                <c:pt idx="207" formatCode="0.0">
                  <c:v>29.16</c:v>
                </c:pt>
                <c:pt idx="208" formatCode="0.0">
                  <c:v>29.6</c:v>
                </c:pt>
                <c:pt idx="209" formatCode="0.0">
                  <c:v>29.43</c:v>
                </c:pt>
                <c:pt idx="210" formatCode="0.0">
                  <c:v>28.41</c:v>
                </c:pt>
                <c:pt idx="211" formatCode="0.0">
                  <c:v>28.65</c:v>
                </c:pt>
                <c:pt idx="212" formatCode="0.0">
                  <c:v>29.1</c:v>
                </c:pt>
                <c:pt idx="213" formatCode="0.0">
                  <c:v>29.43</c:v>
                </c:pt>
                <c:pt idx="214" formatCode="0.0">
                  <c:v>28.44</c:v>
                </c:pt>
                <c:pt idx="215" formatCode="0.0">
                  <c:v>27.66</c:v>
                </c:pt>
                <c:pt idx="216" formatCode="0.0">
                  <c:v>27.45</c:v>
                </c:pt>
                <c:pt idx="217" formatCode="0.0">
                  <c:v>27.79</c:v>
                </c:pt>
                <c:pt idx="218" formatCode="0.0">
                  <c:v>27.97</c:v>
                </c:pt>
                <c:pt idx="219" formatCode="0.0">
                  <c:v>29.16</c:v>
                </c:pt>
                <c:pt idx="220" formatCode="0.0">
                  <c:v>29.92</c:v>
                </c:pt>
                <c:pt idx="221" formatCode="0.0">
                  <c:v>29.76</c:v>
                </c:pt>
                <c:pt idx="222" formatCode="0.0">
                  <c:v>28.68</c:v>
                </c:pt>
                <c:pt idx="223" formatCode="0.0">
                  <c:v>29.14</c:v>
                </c:pt>
                <c:pt idx="224" formatCode="0.0">
                  <c:v>30</c:v>
                </c:pt>
                <c:pt idx="225" formatCode="0.0">
                  <c:v>29.73</c:v>
                </c:pt>
                <c:pt idx="226" formatCode="0.0">
                  <c:v>28.84</c:v>
                </c:pt>
                <c:pt idx="227" formatCode="0.0">
                  <c:v>26.86</c:v>
                </c:pt>
                <c:pt idx="228" formatCode="0.0">
                  <c:v>26.033000000000001</c:v>
                </c:pt>
                <c:pt idx="229" formatCode="0.0">
                  <c:v>26.276</c:v>
                </c:pt>
                <c:pt idx="230" formatCode="0.0">
                  <c:v>27.664000000000001</c:v>
                </c:pt>
                <c:pt idx="231" formatCode="0.0">
                  <c:v>28.241</c:v>
                </c:pt>
                <c:pt idx="232" formatCode="0.0">
                  <c:v>29.369</c:v>
                </c:pt>
                <c:pt idx="233" formatCode="0.0">
                  <c:v>28.513999999999999</c:v>
                </c:pt>
                <c:pt idx="234" formatCode="0.0">
                  <c:v>27.303000000000001</c:v>
                </c:pt>
                <c:pt idx="235" formatCode="0.0">
                  <c:v>28.239000000000001</c:v>
                </c:pt>
                <c:pt idx="236" formatCode="0.0">
                  <c:v>29.24</c:v>
                </c:pt>
                <c:pt idx="237" formatCode="0.0">
                  <c:v>28.954999999999998</c:v>
                </c:pt>
                <c:pt idx="238" formatCode="0.0">
                  <c:v>28.353999999999999</c:v>
                </c:pt>
                <c:pt idx="239" formatCode="0.0">
                  <c:v>27.928999999999998</c:v>
                </c:pt>
                <c:pt idx="240" formatCode="0.0">
                  <c:v>27.384</c:v>
                </c:pt>
                <c:pt idx="241" formatCode="0.0">
                  <c:v>27.484000000000002</c:v>
                </c:pt>
                <c:pt idx="242" formatCode="0.0">
                  <c:v>27.742999999999999</c:v>
                </c:pt>
                <c:pt idx="243" formatCode="0.0">
                  <c:v>28.577000000000002</c:v>
                </c:pt>
                <c:pt idx="244" formatCode="0.0">
                  <c:v>29.167000000000002</c:v>
                </c:pt>
                <c:pt idx="245" formatCode="0.0">
                  <c:v>29.385000000000002</c:v>
                </c:pt>
                <c:pt idx="246" formatCode="0.0">
                  <c:v>28.645</c:v>
                </c:pt>
                <c:pt idx="247" formatCode="0.0">
                  <c:v>28.917000000000002</c:v>
                </c:pt>
                <c:pt idx="248" formatCode="0.0">
                  <c:v>29.367999999999999</c:v>
                </c:pt>
                <c:pt idx="249" formatCode="0.0">
                  <c:v>29.747</c:v>
                </c:pt>
                <c:pt idx="250" formatCode="0.0">
                  <c:v>28.704999999999998</c:v>
                </c:pt>
                <c:pt idx="251" formatCode="0.0">
                  <c:v>27.960999999999999</c:v>
                </c:pt>
                <c:pt idx="252" formatCode="0.0">
                  <c:v>27.399000000000001</c:v>
                </c:pt>
                <c:pt idx="253" formatCode="0.0">
                  <c:v>27.667999999999999</c:v>
                </c:pt>
                <c:pt idx="254" formatCode="0.0">
                  <c:v>28.626000000000001</c:v>
                </c:pt>
                <c:pt idx="255" formatCode="0.0">
                  <c:v>28.942</c:v>
                </c:pt>
                <c:pt idx="256" formatCode="0.0">
                  <c:v>29.378</c:v>
                </c:pt>
                <c:pt idx="257" formatCode="0.0">
                  <c:v>29.468</c:v>
                </c:pt>
                <c:pt idx="258" formatCode="0.0">
                  <c:v>29.024999999999999</c:v>
                </c:pt>
                <c:pt idx="259" formatCode="0.0">
                  <c:v>29.408000000000001</c:v>
                </c:pt>
                <c:pt idx="260" formatCode="0.0">
                  <c:v>29.978000000000002</c:v>
                </c:pt>
                <c:pt idx="261" formatCode="0.0">
                  <c:v>30.055</c:v>
                </c:pt>
                <c:pt idx="262" formatCode="0.0">
                  <c:v>29.277999999999999</c:v>
                </c:pt>
                <c:pt idx="263" formatCode="0.0">
                  <c:v>27.39</c:v>
                </c:pt>
                <c:pt idx="264" formatCode="0.0">
                  <c:v>27.036999999999999</c:v>
                </c:pt>
                <c:pt idx="265" formatCode="0.0">
                  <c:v>27.786999999999999</c:v>
                </c:pt>
                <c:pt idx="266" formatCode="0.0">
                  <c:v>27.460999999999999</c:v>
                </c:pt>
                <c:pt idx="267" formatCode="0.0">
                  <c:v>28.263000000000002</c:v>
                </c:pt>
                <c:pt idx="268" formatCode="0.0">
                  <c:v>28.646999999999998</c:v>
                </c:pt>
                <c:pt idx="269" formatCode="0.0">
                  <c:v>28.888999999999999</c:v>
                </c:pt>
                <c:pt idx="270" formatCode="0.0">
                  <c:v>28.183</c:v>
                </c:pt>
                <c:pt idx="271" formatCode="0.0">
                  <c:v>28.875</c:v>
                </c:pt>
                <c:pt idx="272" formatCode="0.0">
                  <c:v>29.353000000000002</c:v>
                </c:pt>
                <c:pt idx="273" formatCode="0.0">
                  <c:v>29.597999999999999</c:v>
                </c:pt>
                <c:pt idx="274" formatCode="0.0">
                  <c:v>28.408999999999999</c:v>
                </c:pt>
                <c:pt idx="275" formatCode="0.0">
                  <c:v>27.391999999999999</c:v>
                </c:pt>
                <c:pt idx="276" formatCode="0.0">
                  <c:v>27.521000000000001</c:v>
                </c:pt>
                <c:pt idx="277" formatCode="0.0">
                  <c:v>27.545999999999999</c:v>
                </c:pt>
                <c:pt idx="278" formatCode="0.0">
                  <c:v>28.224</c:v>
                </c:pt>
                <c:pt idx="279" formatCode="0.0">
                  <c:v>28.678000000000001</c:v>
                </c:pt>
                <c:pt idx="280" formatCode="0.0">
                  <c:v>29.564</c:v>
                </c:pt>
                <c:pt idx="281" formatCode="0.0">
                  <c:v>29.123000000000001</c:v>
                </c:pt>
              </c:numCache>
            </c:numRef>
          </c:yVal>
          <c:smooth val="0"/>
          <c:extLst>
            <c:ext xmlns:c16="http://schemas.microsoft.com/office/drawing/2014/chart" uri="{C3380CC4-5D6E-409C-BE32-E72D297353CC}">
              <c16:uniqueId val="{00000000-F7D0-4FA7-8CC4-8AD58599AEE7}"/>
            </c:ext>
          </c:extLst>
        </c:ser>
        <c:dLbls>
          <c:showLegendKey val="0"/>
          <c:showVal val="0"/>
          <c:showCatName val="0"/>
          <c:showSerName val="0"/>
          <c:showPercent val="0"/>
          <c:showBubbleSize val="0"/>
        </c:dLbls>
        <c:axId val="148510592"/>
        <c:axId val="148510984"/>
      </c:scatterChart>
      <c:valAx>
        <c:axId val="148510592"/>
        <c:scaling>
          <c:orientation val="minMax"/>
          <c:max val="2024"/>
          <c:min val="1988"/>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510984"/>
        <c:crosses val="autoZero"/>
        <c:crossBetween val="midCat"/>
        <c:majorUnit val="1"/>
        <c:minorUnit val="0.16670000000000004"/>
      </c:valAx>
      <c:valAx>
        <c:axId val="148510984"/>
        <c:scaling>
          <c:orientation val="minMax"/>
          <c:min val="2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5105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Dock</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2022</c:v>
          </c:tx>
          <c:spPr>
            <a:ln>
              <a:solidFill>
                <a:srgbClr val="2D11FB"/>
              </a:solidFill>
            </a:ln>
          </c:spPr>
          <c:marker>
            <c:symbol val="square"/>
            <c:size val="8"/>
            <c:spPr>
              <a:solidFill>
                <a:srgbClr val="2D11FB"/>
              </a:solidFill>
              <a:ln>
                <a:solidFill>
                  <a:srgbClr val="2D11FB"/>
                </a:solidFill>
              </a:ln>
            </c:spPr>
          </c:marker>
          <c:cat>
            <c:strRef>
              <c:f>Bocas!$B$80:$M$80</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Bocas!$B$98:$M$98</c:f>
              <c:numCache>
                <c:formatCode>0.0</c:formatCode>
                <c:ptCount val="12"/>
                <c:pt idx="0">
                  <c:v>27.478999999999999</c:v>
                </c:pt>
                <c:pt idx="1">
                  <c:v>27.381</c:v>
                </c:pt>
                <c:pt idx="2">
                  <c:v>27.747</c:v>
                </c:pt>
                <c:pt idx="3">
                  <c:v>28.158000000000001</c:v>
                </c:pt>
                <c:pt idx="4">
                  <c:v>29.193999999999999</c:v>
                </c:pt>
                <c:pt idx="5">
                  <c:v>28.547000000000001</c:v>
                </c:pt>
                <c:pt idx="6">
                  <c:v>28.055</c:v>
                </c:pt>
                <c:pt idx="7">
                  <c:v>29.13</c:v>
                </c:pt>
                <c:pt idx="8">
                  <c:v>29.704999999999998</c:v>
                </c:pt>
              </c:numCache>
            </c:numRef>
          </c:val>
          <c:smooth val="0"/>
          <c:extLst>
            <c:ext xmlns:c16="http://schemas.microsoft.com/office/drawing/2014/chart" uri="{C3380CC4-5D6E-409C-BE32-E72D297353CC}">
              <c16:uniqueId val="{00000000-C6C4-4077-B2E5-822BF9041755}"/>
            </c:ext>
          </c:extLst>
        </c:ser>
        <c:ser>
          <c:idx val="1"/>
          <c:order val="1"/>
          <c:tx>
            <c:v>2005-2021</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Bocas!$B$106:$M$106</c:f>
                <c:numCache>
                  <c:formatCode>General</c:formatCode>
                  <c:ptCount val="12"/>
                  <c:pt idx="0">
                    <c:v>0.51388419172027444</c:v>
                  </c:pt>
                  <c:pt idx="1">
                    <c:v>0.47684809981179277</c:v>
                  </c:pt>
                  <c:pt idx="2">
                    <c:v>0.52281300784933671</c:v>
                  </c:pt>
                  <c:pt idx="3">
                    <c:v>0.47804765329779531</c:v>
                  </c:pt>
                  <c:pt idx="4">
                    <c:v>0.42242444116875122</c:v>
                  </c:pt>
                  <c:pt idx="5">
                    <c:v>0.39927452593275142</c:v>
                  </c:pt>
                  <c:pt idx="6">
                    <c:v>0.47734904450948418</c:v>
                  </c:pt>
                  <c:pt idx="7">
                    <c:v>0.41626147749588654</c:v>
                  </c:pt>
                  <c:pt idx="8">
                    <c:v>0.37536386268761218</c:v>
                  </c:pt>
                  <c:pt idx="9">
                    <c:v>0.40052931889453214</c:v>
                  </c:pt>
                  <c:pt idx="10">
                    <c:v>0.61930611075907327</c:v>
                  </c:pt>
                  <c:pt idx="11">
                    <c:v>0.69700421975260707</c:v>
                  </c:pt>
                </c:numCache>
              </c:numRef>
            </c:plus>
            <c:minus>
              <c:numRef>
                <c:f>Bocas!$B$106:$M$106</c:f>
                <c:numCache>
                  <c:formatCode>General</c:formatCode>
                  <c:ptCount val="12"/>
                  <c:pt idx="0">
                    <c:v>0.51388419172027444</c:v>
                  </c:pt>
                  <c:pt idx="1">
                    <c:v>0.47684809981179277</c:v>
                  </c:pt>
                  <c:pt idx="2">
                    <c:v>0.52281300784933671</c:v>
                  </c:pt>
                  <c:pt idx="3">
                    <c:v>0.47804765329779531</c:v>
                  </c:pt>
                  <c:pt idx="4">
                    <c:v>0.42242444116875122</c:v>
                  </c:pt>
                  <c:pt idx="5">
                    <c:v>0.39927452593275142</c:v>
                  </c:pt>
                  <c:pt idx="6">
                    <c:v>0.47734904450948418</c:v>
                  </c:pt>
                  <c:pt idx="7">
                    <c:v>0.41626147749588654</c:v>
                  </c:pt>
                  <c:pt idx="8">
                    <c:v>0.37536386268761218</c:v>
                  </c:pt>
                  <c:pt idx="9">
                    <c:v>0.40052931889453214</c:v>
                  </c:pt>
                  <c:pt idx="10">
                    <c:v>0.61930611075907327</c:v>
                  </c:pt>
                  <c:pt idx="11">
                    <c:v>0.69700421975260707</c:v>
                  </c:pt>
                </c:numCache>
              </c:numRef>
            </c:minus>
          </c:errBars>
          <c:cat>
            <c:strRef>
              <c:f>Bocas!$B$80:$M$80</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Bocas!$B$105:$M$105</c:f>
              <c:numCache>
                <c:formatCode>0.0</c:formatCode>
                <c:ptCount val="12"/>
                <c:pt idx="0">
                  <c:v>27.078187499999995</c:v>
                </c:pt>
                <c:pt idx="1">
                  <c:v>27.303117647058826</c:v>
                </c:pt>
                <c:pt idx="2">
                  <c:v>27.627235294117646</c:v>
                </c:pt>
                <c:pt idx="3">
                  <c:v>28.371941176470589</c:v>
                </c:pt>
                <c:pt idx="4">
                  <c:v>28.991055555555558</c:v>
                </c:pt>
                <c:pt idx="5">
                  <c:v>29.156166666666667</c:v>
                </c:pt>
                <c:pt idx="6">
                  <c:v>28.336117647058831</c:v>
                </c:pt>
                <c:pt idx="7">
                  <c:v>28.584352941176469</c:v>
                </c:pt>
                <c:pt idx="8">
                  <c:v>29.13982352941176</c:v>
                </c:pt>
                <c:pt idx="9">
                  <c:v>29.210882352941177</c:v>
                </c:pt>
                <c:pt idx="10">
                  <c:v>28.121058823529413</c:v>
                </c:pt>
                <c:pt idx="11">
                  <c:v>27.31658823529412</c:v>
                </c:pt>
              </c:numCache>
            </c:numRef>
          </c:val>
          <c:smooth val="0"/>
          <c:extLst>
            <c:ext xmlns:c16="http://schemas.microsoft.com/office/drawing/2014/chart" uri="{C3380CC4-5D6E-409C-BE32-E72D297353CC}">
              <c16:uniqueId val="{00000001-C6C4-4077-B2E5-822BF9041755}"/>
            </c:ext>
          </c:extLst>
        </c:ser>
        <c:dLbls>
          <c:showLegendKey val="0"/>
          <c:showVal val="0"/>
          <c:showCatName val="0"/>
          <c:showSerName val="0"/>
          <c:showPercent val="0"/>
          <c:showBubbleSize val="0"/>
        </c:dLbls>
        <c:marker val="1"/>
        <c:smooth val="0"/>
        <c:axId val="601615376"/>
        <c:axId val="601615768"/>
      </c:lineChart>
      <c:catAx>
        <c:axId val="60161537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01615768"/>
        <c:crosses val="autoZero"/>
        <c:auto val="1"/>
        <c:lblAlgn val="ctr"/>
        <c:lblOffset val="100"/>
        <c:noMultiLvlLbl val="0"/>
      </c:catAx>
      <c:valAx>
        <c:axId val="601615768"/>
        <c:scaling>
          <c:orientation val="minMax"/>
          <c:max val="31"/>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01615376"/>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San Blas,</a:t>
            </a:r>
            <a:r>
              <a:rPr lang="en-US" baseline="0"/>
              <a:t> 3ft</a:t>
            </a:r>
            <a:endParaRPr lang="en-US"/>
          </a:p>
        </c:rich>
      </c:tx>
      <c:layout>
        <c:manualLayout>
          <c:xMode val="edge"/>
          <c:yMode val="edge"/>
          <c:x val="0.51115343066910512"/>
          <c:y val="5.8823529411764705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1"/>
          <c:order val="0"/>
          <c:tx>
            <c:v>Tower</c:v>
          </c:tx>
          <c:spPr>
            <a:ln w="28575" cap="rnd">
              <a:solidFill>
                <a:schemeClr val="tx1"/>
              </a:solidFill>
              <a:round/>
            </a:ln>
            <a:effectLst/>
          </c:spPr>
          <c:marker>
            <c:symbol val="none"/>
          </c:marker>
          <c:trendline>
            <c:spPr>
              <a:ln w="19050" cap="rnd">
                <a:solidFill>
                  <a:srgbClr val="00B0F0"/>
                </a:solidFill>
                <a:prstDash val="sysDot"/>
              </a:ln>
              <a:effectLst/>
            </c:spPr>
            <c:trendlineType val="linear"/>
            <c:dispRSqr val="0"/>
            <c:dispEq val="1"/>
            <c:trendlineLbl>
              <c:layout>
                <c:manualLayout>
                  <c:x val="-0.8460058216985098"/>
                  <c:y val="-0.30492789871854253"/>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Vert_Atl!$C$197:$C$304</c:f>
              <c:numCache>
                <c:formatCode>0.0</c:formatCode>
                <c:ptCount val="108"/>
                <c:pt idx="0">
                  <c:v>1991</c:v>
                </c:pt>
                <c:pt idx="1">
                  <c:v>1991.0833333333333</c:v>
                </c:pt>
                <c:pt idx="2">
                  <c:v>1991.1666666666667</c:v>
                </c:pt>
                <c:pt idx="3">
                  <c:v>1991.25</c:v>
                </c:pt>
                <c:pt idx="4">
                  <c:v>1991.3333333333333</c:v>
                </c:pt>
                <c:pt idx="5">
                  <c:v>1991.4166666666667</c:v>
                </c:pt>
                <c:pt idx="6">
                  <c:v>1991.5</c:v>
                </c:pt>
                <c:pt idx="7">
                  <c:v>1991.5833333333333</c:v>
                </c:pt>
                <c:pt idx="8">
                  <c:v>1991.6666666666667</c:v>
                </c:pt>
                <c:pt idx="9">
                  <c:v>1991.75</c:v>
                </c:pt>
                <c:pt idx="10">
                  <c:v>1991.8333333333333</c:v>
                </c:pt>
                <c:pt idx="11">
                  <c:v>1991.9166666666667</c:v>
                </c:pt>
                <c:pt idx="12">
                  <c:v>1992</c:v>
                </c:pt>
                <c:pt idx="13">
                  <c:v>1992.0833333333333</c:v>
                </c:pt>
                <c:pt idx="14">
                  <c:v>1992.1666666666667</c:v>
                </c:pt>
                <c:pt idx="15">
                  <c:v>1992.25</c:v>
                </c:pt>
                <c:pt idx="16">
                  <c:v>1992.3333333333333</c:v>
                </c:pt>
                <c:pt idx="17">
                  <c:v>1992.4166666666667</c:v>
                </c:pt>
                <c:pt idx="18">
                  <c:v>1992.5</c:v>
                </c:pt>
                <c:pt idx="19">
                  <c:v>1992.5833333333333</c:v>
                </c:pt>
                <c:pt idx="20">
                  <c:v>1992.6666666666667</c:v>
                </c:pt>
                <c:pt idx="21">
                  <c:v>1992.75</c:v>
                </c:pt>
                <c:pt idx="22">
                  <c:v>1992.8333333333333</c:v>
                </c:pt>
                <c:pt idx="23">
                  <c:v>1992.9166666666667</c:v>
                </c:pt>
                <c:pt idx="24">
                  <c:v>1993</c:v>
                </c:pt>
                <c:pt idx="25">
                  <c:v>1993.0833333333333</c:v>
                </c:pt>
                <c:pt idx="26">
                  <c:v>1993.1666666666667</c:v>
                </c:pt>
                <c:pt idx="27">
                  <c:v>1993.25</c:v>
                </c:pt>
                <c:pt idx="28">
                  <c:v>1993.3333333333333</c:v>
                </c:pt>
                <c:pt idx="29">
                  <c:v>1993.4166666666667</c:v>
                </c:pt>
                <c:pt idx="30">
                  <c:v>1993.5</c:v>
                </c:pt>
                <c:pt idx="31">
                  <c:v>1993.5833333333333</c:v>
                </c:pt>
                <c:pt idx="32">
                  <c:v>1993.6666666666667</c:v>
                </c:pt>
                <c:pt idx="33">
                  <c:v>1993.75</c:v>
                </c:pt>
                <c:pt idx="34">
                  <c:v>1993.8333333333333</c:v>
                </c:pt>
                <c:pt idx="35">
                  <c:v>1993.9166666666667</c:v>
                </c:pt>
                <c:pt idx="36">
                  <c:v>1994</c:v>
                </c:pt>
                <c:pt idx="37">
                  <c:v>1994.0833333333333</c:v>
                </c:pt>
                <c:pt idx="38">
                  <c:v>1994.1666666666667</c:v>
                </c:pt>
                <c:pt idx="39">
                  <c:v>1994.25</c:v>
                </c:pt>
                <c:pt idx="40">
                  <c:v>1994.3333333333333</c:v>
                </c:pt>
                <c:pt idx="41">
                  <c:v>1994.4166666666667</c:v>
                </c:pt>
                <c:pt idx="42">
                  <c:v>1994.5</c:v>
                </c:pt>
                <c:pt idx="43">
                  <c:v>1994.5833333333333</c:v>
                </c:pt>
                <c:pt idx="44">
                  <c:v>1994.6666666666667</c:v>
                </c:pt>
                <c:pt idx="45">
                  <c:v>1994.75</c:v>
                </c:pt>
                <c:pt idx="46">
                  <c:v>1994.8333333333333</c:v>
                </c:pt>
                <c:pt idx="47">
                  <c:v>1994.9166666666667</c:v>
                </c:pt>
                <c:pt idx="48">
                  <c:v>1995</c:v>
                </c:pt>
                <c:pt idx="49">
                  <c:v>1995.0833333333333</c:v>
                </c:pt>
                <c:pt idx="50">
                  <c:v>1995.1666666666667</c:v>
                </c:pt>
                <c:pt idx="51">
                  <c:v>1995.25</c:v>
                </c:pt>
                <c:pt idx="52">
                  <c:v>1995.3333333333333</c:v>
                </c:pt>
                <c:pt idx="53">
                  <c:v>1995.4166666666667</c:v>
                </c:pt>
                <c:pt idx="54">
                  <c:v>1995.5</c:v>
                </c:pt>
                <c:pt idx="55">
                  <c:v>1995.5833333333333</c:v>
                </c:pt>
                <c:pt idx="56">
                  <c:v>1995.6666666666667</c:v>
                </c:pt>
                <c:pt idx="57">
                  <c:v>1995.75</c:v>
                </c:pt>
                <c:pt idx="58">
                  <c:v>1995.8333333333333</c:v>
                </c:pt>
                <c:pt idx="59">
                  <c:v>1995.9166666666667</c:v>
                </c:pt>
                <c:pt idx="60">
                  <c:v>1996</c:v>
                </c:pt>
                <c:pt idx="61">
                  <c:v>1996.0833333333333</c:v>
                </c:pt>
                <c:pt idx="62">
                  <c:v>1996.1666666666667</c:v>
                </c:pt>
                <c:pt idx="63">
                  <c:v>1996.25</c:v>
                </c:pt>
                <c:pt idx="64">
                  <c:v>1996.3333333333333</c:v>
                </c:pt>
                <c:pt idx="65">
                  <c:v>1996.4166666666667</c:v>
                </c:pt>
                <c:pt idx="66">
                  <c:v>1996.5</c:v>
                </c:pt>
                <c:pt idx="67">
                  <c:v>1996.5833333333333</c:v>
                </c:pt>
                <c:pt idx="68">
                  <c:v>1996.6666666666667</c:v>
                </c:pt>
                <c:pt idx="69">
                  <c:v>1996.75</c:v>
                </c:pt>
                <c:pt idx="70">
                  <c:v>1996.8333333333333</c:v>
                </c:pt>
                <c:pt idx="71">
                  <c:v>1996.9166666666667</c:v>
                </c:pt>
                <c:pt idx="72">
                  <c:v>1997</c:v>
                </c:pt>
                <c:pt idx="73">
                  <c:v>1997.0833333333333</c:v>
                </c:pt>
                <c:pt idx="74">
                  <c:v>1997.1666666666667</c:v>
                </c:pt>
                <c:pt idx="75">
                  <c:v>1997.25</c:v>
                </c:pt>
                <c:pt idx="76">
                  <c:v>1997.3333333333333</c:v>
                </c:pt>
                <c:pt idx="77">
                  <c:v>1997.4166666666667</c:v>
                </c:pt>
                <c:pt idx="78">
                  <c:v>1997.5</c:v>
                </c:pt>
                <c:pt idx="79">
                  <c:v>1997.5833333333333</c:v>
                </c:pt>
                <c:pt idx="80">
                  <c:v>1997.6666666666667</c:v>
                </c:pt>
                <c:pt idx="81">
                  <c:v>1997.75</c:v>
                </c:pt>
                <c:pt idx="82">
                  <c:v>1997.8333333333333</c:v>
                </c:pt>
                <c:pt idx="83">
                  <c:v>1997.9166666666667</c:v>
                </c:pt>
                <c:pt idx="84">
                  <c:v>1998</c:v>
                </c:pt>
                <c:pt idx="85">
                  <c:v>1998.0833333333333</c:v>
                </c:pt>
                <c:pt idx="86">
                  <c:v>1998.1666666666667</c:v>
                </c:pt>
                <c:pt idx="87">
                  <c:v>1998.25</c:v>
                </c:pt>
                <c:pt idx="88">
                  <c:v>1998.3333333333333</c:v>
                </c:pt>
                <c:pt idx="89">
                  <c:v>1998.4166666666667</c:v>
                </c:pt>
                <c:pt idx="90">
                  <c:v>1998.5</c:v>
                </c:pt>
                <c:pt idx="91">
                  <c:v>1998.5833333333333</c:v>
                </c:pt>
                <c:pt idx="92">
                  <c:v>1998.6666666666667</c:v>
                </c:pt>
                <c:pt idx="93">
                  <c:v>1998.75</c:v>
                </c:pt>
                <c:pt idx="94">
                  <c:v>1998.8333333333333</c:v>
                </c:pt>
                <c:pt idx="95">
                  <c:v>1998.9166666666667</c:v>
                </c:pt>
                <c:pt idx="96">
                  <c:v>1999</c:v>
                </c:pt>
                <c:pt idx="97">
                  <c:v>1999.0833333333333</c:v>
                </c:pt>
                <c:pt idx="98">
                  <c:v>1999.1666666666667</c:v>
                </c:pt>
                <c:pt idx="99">
                  <c:v>1999.25</c:v>
                </c:pt>
                <c:pt idx="100">
                  <c:v>1999.3333333333333</c:v>
                </c:pt>
                <c:pt idx="101">
                  <c:v>1999.4166666666667</c:v>
                </c:pt>
                <c:pt idx="102">
                  <c:v>1999.5</c:v>
                </c:pt>
                <c:pt idx="103">
                  <c:v>1999.5833333333333</c:v>
                </c:pt>
                <c:pt idx="104">
                  <c:v>1999.6666666666667</c:v>
                </c:pt>
                <c:pt idx="105">
                  <c:v>1999.75</c:v>
                </c:pt>
                <c:pt idx="106">
                  <c:v>1999.8333333333333</c:v>
                </c:pt>
                <c:pt idx="107">
                  <c:v>1999.9166666666667</c:v>
                </c:pt>
              </c:numCache>
            </c:numRef>
          </c:xVal>
          <c:yVal>
            <c:numRef>
              <c:f>Vert_Atl!$Y$197:$Y$304</c:f>
              <c:numCache>
                <c:formatCode>General</c:formatCode>
                <c:ptCount val="108"/>
                <c:pt idx="9" formatCode="0.0">
                  <c:v>29.46</c:v>
                </c:pt>
                <c:pt idx="10" formatCode="0.0">
                  <c:v>28.41</c:v>
                </c:pt>
                <c:pt idx="11" formatCode="0.0">
                  <c:v>27.5</c:v>
                </c:pt>
                <c:pt idx="12" formatCode="0.0">
                  <c:v>27.34</c:v>
                </c:pt>
                <c:pt idx="13" formatCode="0.0">
                  <c:v>27.62</c:v>
                </c:pt>
                <c:pt idx="14" formatCode="0.0">
                  <c:v>27.48</c:v>
                </c:pt>
                <c:pt idx="15" formatCode="0.0">
                  <c:v>28.47</c:v>
                </c:pt>
                <c:pt idx="16" formatCode="0.0">
                  <c:v>28.51</c:v>
                </c:pt>
                <c:pt idx="17" formatCode="0.0">
                  <c:v>29.94</c:v>
                </c:pt>
                <c:pt idx="18" formatCode="0.0">
                  <c:v>29.15</c:v>
                </c:pt>
                <c:pt idx="19" formatCode="0.0">
                  <c:v>28.67</c:v>
                </c:pt>
                <c:pt idx="20" formatCode="0.0">
                  <c:v>28.59</c:v>
                </c:pt>
                <c:pt idx="21" formatCode="0.0">
                  <c:v>28.55</c:v>
                </c:pt>
                <c:pt idx="22" formatCode="0.0">
                  <c:v>28.51</c:v>
                </c:pt>
                <c:pt idx="23" formatCode="0.0">
                  <c:v>28.22</c:v>
                </c:pt>
                <c:pt idx="24" formatCode="0.0">
                  <c:v>28.03</c:v>
                </c:pt>
                <c:pt idx="25" formatCode="0.0">
                  <c:v>27.99</c:v>
                </c:pt>
                <c:pt idx="26" formatCode="0.0">
                  <c:v>28.1</c:v>
                </c:pt>
                <c:pt idx="27" formatCode="0.0">
                  <c:v>28.93</c:v>
                </c:pt>
                <c:pt idx="28" formatCode="0.0">
                  <c:v>29.17</c:v>
                </c:pt>
                <c:pt idx="29" formatCode="0.0">
                  <c:v>29.65</c:v>
                </c:pt>
                <c:pt idx="30" formatCode="0.0">
                  <c:v>29.18</c:v>
                </c:pt>
                <c:pt idx="31" formatCode="0.0">
                  <c:v>29.03</c:v>
                </c:pt>
                <c:pt idx="32" formatCode="0.0">
                  <c:v>28.69</c:v>
                </c:pt>
                <c:pt idx="33" formatCode="0.0">
                  <c:v>29.13</c:v>
                </c:pt>
                <c:pt idx="34" formatCode="0.0">
                  <c:v>28.2</c:v>
                </c:pt>
                <c:pt idx="35" formatCode="0.0">
                  <c:v>27.67</c:v>
                </c:pt>
                <c:pt idx="36" formatCode="0.0">
                  <c:v>27.45</c:v>
                </c:pt>
                <c:pt idx="37" formatCode="0.0">
                  <c:v>27.21</c:v>
                </c:pt>
                <c:pt idx="38" formatCode="0.0">
                  <c:v>27.6</c:v>
                </c:pt>
                <c:pt idx="39" formatCode="0.0">
                  <c:v>28.1</c:v>
                </c:pt>
                <c:pt idx="40" formatCode="0.0">
                  <c:v>28.34</c:v>
                </c:pt>
                <c:pt idx="41" formatCode="0.0">
                  <c:v>28.69</c:v>
                </c:pt>
                <c:pt idx="42" formatCode="0.0">
                  <c:v>28.45</c:v>
                </c:pt>
                <c:pt idx="43" formatCode="0.0">
                  <c:v>28.4</c:v>
                </c:pt>
                <c:pt idx="44" formatCode="0.0">
                  <c:v>28.61</c:v>
                </c:pt>
                <c:pt idx="45" formatCode="0.0">
                  <c:v>28.76</c:v>
                </c:pt>
                <c:pt idx="46" formatCode="0.0">
                  <c:v>27.92</c:v>
                </c:pt>
                <c:pt idx="47" formatCode="0.0">
                  <c:v>27.7</c:v>
                </c:pt>
                <c:pt idx="48" formatCode="0.0">
                  <c:v>27.7</c:v>
                </c:pt>
                <c:pt idx="49" formatCode="0.0">
                  <c:v>27.7</c:v>
                </c:pt>
                <c:pt idx="50" formatCode="0.0">
                  <c:v>28.05</c:v>
                </c:pt>
                <c:pt idx="51" formatCode="0.0">
                  <c:v>28.58</c:v>
                </c:pt>
                <c:pt idx="52" formatCode="0.0">
                  <c:v>28.77</c:v>
                </c:pt>
                <c:pt idx="53" formatCode="0.0">
                  <c:v>29.1</c:v>
                </c:pt>
                <c:pt idx="54" formatCode="0.0">
                  <c:v>28.65</c:v>
                </c:pt>
                <c:pt idx="55" formatCode="0.0">
                  <c:v>29.13</c:v>
                </c:pt>
                <c:pt idx="56" formatCode="0.0">
                  <c:v>29.56</c:v>
                </c:pt>
                <c:pt idx="57" formatCode="0.0">
                  <c:v>29.02</c:v>
                </c:pt>
                <c:pt idx="58" formatCode="0.0">
                  <c:v>28.47</c:v>
                </c:pt>
                <c:pt idx="59" formatCode="0.0">
                  <c:v>27.87</c:v>
                </c:pt>
                <c:pt idx="60" formatCode="0.0">
                  <c:v>27.62</c:v>
                </c:pt>
                <c:pt idx="61" formatCode="0.0">
                  <c:v>27.52</c:v>
                </c:pt>
                <c:pt idx="62" formatCode="0.0">
                  <c:v>27.79</c:v>
                </c:pt>
                <c:pt idx="63" formatCode="0.0">
                  <c:v>28.3</c:v>
                </c:pt>
                <c:pt idx="64" formatCode="0.0">
                  <c:v>28.63</c:v>
                </c:pt>
                <c:pt idx="65" formatCode="0.0">
                  <c:v>28.69</c:v>
                </c:pt>
                <c:pt idx="66" formatCode="0.0">
                  <c:v>28.46</c:v>
                </c:pt>
                <c:pt idx="67" formatCode="0.0">
                  <c:v>28.37</c:v>
                </c:pt>
                <c:pt idx="68" formatCode="0.0">
                  <c:v>28.92</c:v>
                </c:pt>
                <c:pt idx="69" formatCode="0.0">
                  <c:v>28.92</c:v>
                </c:pt>
                <c:pt idx="70" formatCode="0.0">
                  <c:v>28.04</c:v>
                </c:pt>
                <c:pt idx="71" formatCode="0.0">
                  <c:v>27.3</c:v>
                </c:pt>
                <c:pt idx="72" formatCode="0.0">
                  <c:v>27.45</c:v>
                </c:pt>
                <c:pt idx="73" formatCode="0.0">
                  <c:v>27.52</c:v>
                </c:pt>
                <c:pt idx="74" formatCode="0.0">
                  <c:v>27.32</c:v>
                </c:pt>
                <c:pt idx="75" formatCode="0.0">
                  <c:v>27.94</c:v>
                </c:pt>
                <c:pt idx="76" formatCode="0.0">
                  <c:v>28.3</c:v>
                </c:pt>
                <c:pt idx="77" formatCode="0.0">
                  <c:v>28.6</c:v>
                </c:pt>
                <c:pt idx="78" formatCode="0.0">
                  <c:v>28.89</c:v>
                </c:pt>
                <c:pt idx="79" formatCode="0.0">
                  <c:v>29</c:v>
                </c:pt>
                <c:pt idx="80" formatCode="0.0">
                  <c:v>29.03</c:v>
                </c:pt>
                <c:pt idx="81" formatCode="0.0">
                  <c:v>29.05</c:v>
                </c:pt>
                <c:pt idx="82" formatCode="0.0">
                  <c:v>28.6</c:v>
                </c:pt>
                <c:pt idx="83" formatCode="0.0">
                  <c:v>28.42</c:v>
                </c:pt>
                <c:pt idx="84" formatCode="0.0">
                  <c:v>28.17</c:v>
                </c:pt>
                <c:pt idx="85" formatCode="0.0">
                  <c:v>28.26</c:v>
                </c:pt>
                <c:pt idx="86" formatCode="0.0">
                  <c:v>28.33</c:v>
                </c:pt>
                <c:pt idx="87" formatCode="0.0">
                  <c:v>28.93</c:v>
                </c:pt>
                <c:pt idx="88" formatCode="0.0">
                  <c:v>29.06</c:v>
                </c:pt>
              </c:numCache>
            </c:numRef>
          </c:yVal>
          <c:smooth val="0"/>
          <c:extLst>
            <c:ext xmlns:c16="http://schemas.microsoft.com/office/drawing/2014/chart" uri="{C3380CC4-5D6E-409C-BE32-E72D297353CC}">
              <c16:uniqueId val="{00000000-971A-41A8-B2C9-848CA5AE9715}"/>
            </c:ext>
          </c:extLst>
        </c:ser>
        <c:dLbls>
          <c:showLegendKey val="0"/>
          <c:showVal val="0"/>
          <c:showCatName val="0"/>
          <c:showSerName val="0"/>
          <c:showPercent val="0"/>
          <c:showBubbleSize val="0"/>
        </c:dLbls>
        <c:axId val="634918888"/>
        <c:axId val="634919280"/>
      </c:scatterChart>
      <c:valAx>
        <c:axId val="634918888"/>
        <c:scaling>
          <c:orientation val="minMax"/>
          <c:max val="1999"/>
          <c:min val="1991"/>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919280"/>
        <c:crosses val="autoZero"/>
        <c:crossBetween val="midCat"/>
        <c:majorUnit val="1"/>
        <c:minorUnit val="0.16670000000000004"/>
      </c:valAx>
      <c:valAx>
        <c:axId val="634919280"/>
        <c:scaling>
          <c:orientation val="minMax"/>
          <c:min val="2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91888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San Blas,</a:t>
            </a:r>
            <a:r>
              <a:rPr lang="en-US" baseline="0"/>
              <a:t> Remote, 20ft</a:t>
            </a:r>
            <a:endParaRPr lang="en-US"/>
          </a:p>
        </c:rich>
      </c:tx>
      <c:layout>
        <c:manualLayout>
          <c:xMode val="edge"/>
          <c:yMode val="edge"/>
          <c:x val="0.51115343066910512"/>
          <c:y val="5.8823529411764705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1"/>
          <c:order val="0"/>
          <c:tx>
            <c:v>Tower</c:v>
          </c:tx>
          <c:spPr>
            <a:ln w="28575" cap="rnd">
              <a:solidFill>
                <a:schemeClr val="tx1"/>
              </a:solidFill>
              <a:round/>
            </a:ln>
            <a:effectLst/>
          </c:spPr>
          <c:marker>
            <c:symbol val="none"/>
          </c:marker>
          <c:trendline>
            <c:spPr>
              <a:ln w="19050" cap="rnd">
                <a:solidFill>
                  <a:srgbClr val="00B0F0"/>
                </a:solidFill>
                <a:prstDash val="sysDot"/>
              </a:ln>
              <a:effectLst/>
            </c:spPr>
            <c:trendlineType val="linear"/>
            <c:dispRSqr val="0"/>
            <c:dispEq val="1"/>
            <c:trendlineLbl>
              <c:layout>
                <c:manualLayout>
                  <c:x val="-0.85048884883982878"/>
                  <c:y val="-0.24192465647676392"/>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Vert_Atl!$C$197:$C$304</c:f>
              <c:numCache>
                <c:formatCode>0.0</c:formatCode>
                <c:ptCount val="108"/>
                <c:pt idx="0">
                  <c:v>1991</c:v>
                </c:pt>
                <c:pt idx="1">
                  <c:v>1991.0833333333333</c:v>
                </c:pt>
                <c:pt idx="2">
                  <c:v>1991.1666666666667</c:v>
                </c:pt>
                <c:pt idx="3">
                  <c:v>1991.25</c:v>
                </c:pt>
                <c:pt idx="4">
                  <c:v>1991.3333333333333</c:v>
                </c:pt>
                <c:pt idx="5">
                  <c:v>1991.4166666666667</c:v>
                </c:pt>
                <c:pt idx="6">
                  <c:v>1991.5</c:v>
                </c:pt>
                <c:pt idx="7">
                  <c:v>1991.5833333333333</c:v>
                </c:pt>
                <c:pt idx="8">
                  <c:v>1991.6666666666667</c:v>
                </c:pt>
                <c:pt idx="9">
                  <c:v>1991.75</c:v>
                </c:pt>
                <c:pt idx="10">
                  <c:v>1991.8333333333333</c:v>
                </c:pt>
                <c:pt idx="11">
                  <c:v>1991.9166666666667</c:v>
                </c:pt>
                <c:pt idx="12">
                  <c:v>1992</c:v>
                </c:pt>
                <c:pt idx="13">
                  <c:v>1992.0833333333333</c:v>
                </c:pt>
                <c:pt idx="14">
                  <c:v>1992.1666666666667</c:v>
                </c:pt>
                <c:pt idx="15">
                  <c:v>1992.25</c:v>
                </c:pt>
                <c:pt idx="16">
                  <c:v>1992.3333333333333</c:v>
                </c:pt>
                <c:pt idx="17">
                  <c:v>1992.4166666666667</c:v>
                </c:pt>
                <c:pt idx="18">
                  <c:v>1992.5</c:v>
                </c:pt>
                <c:pt idx="19">
                  <c:v>1992.5833333333333</c:v>
                </c:pt>
                <c:pt idx="20">
                  <c:v>1992.6666666666667</c:v>
                </c:pt>
                <c:pt idx="21">
                  <c:v>1992.75</c:v>
                </c:pt>
                <c:pt idx="22">
                  <c:v>1992.8333333333333</c:v>
                </c:pt>
                <c:pt idx="23">
                  <c:v>1992.9166666666667</c:v>
                </c:pt>
                <c:pt idx="24">
                  <c:v>1993</c:v>
                </c:pt>
                <c:pt idx="25">
                  <c:v>1993.0833333333333</c:v>
                </c:pt>
                <c:pt idx="26">
                  <c:v>1993.1666666666667</c:v>
                </c:pt>
                <c:pt idx="27">
                  <c:v>1993.25</c:v>
                </c:pt>
                <c:pt idx="28">
                  <c:v>1993.3333333333333</c:v>
                </c:pt>
                <c:pt idx="29">
                  <c:v>1993.4166666666667</c:v>
                </c:pt>
                <c:pt idx="30">
                  <c:v>1993.5</c:v>
                </c:pt>
                <c:pt idx="31">
                  <c:v>1993.5833333333333</c:v>
                </c:pt>
                <c:pt idx="32">
                  <c:v>1993.6666666666667</c:v>
                </c:pt>
                <c:pt idx="33">
                  <c:v>1993.75</c:v>
                </c:pt>
                <c:pt idx="34">
                  <c:v>1993.8333333333333</c:v>
                </c:pt>
                <c:pt idx="35">
                  <c:v>1993.9166666666667</c:v>
                </c:pt>
                <c:pt idx="36">
                  <c:v>1994</c:v>
                </c:pt>
                <c:pt idx="37">
                  <c:v>1994.0833333333333</c:v>
                </c:pt>
                <c:pt idx="38">
                  <c:v>1994.1666666666667</c:v>
                </c:pt>
                <c:pt idx="39">
                  <c:v>1994.25</c:v>
                </c:pt>
                <c:pt idx="40">
                  <c:v>1994.3333333333333</c:v>
                </c:pt>
                <c:pt idx="41">
                  <c:v>1994.4166666666667</c:v>
                </c:pt>
                <c:pt idx="42">
                  <c:v>1994.5</c:v>
                </c:pt>
                <c:pt idx="43">
                  <c:v>1994.5833333333333</c:v>
                </c:pt>
                <c:pt idx="44">
                  <c:v>1994.6666666666667</c:v>
                </c:pt>
                <c:pt idx="45">
                  <c:v>1994.75</c:v>
                </c:pt>
                <c:pt idx="46">
                  <c:v>1994.8333333333333</c:v>
                </c:pt>
                <c:pt idx="47">
                  <c:v>1994.9166666666667</c:v>
                </c:pt>
                <c:pt idx="48">
                  <c:v>1995</c:v>
                </c:pt>
                <c:pt idx="49">
                  <c:v>1995.0833333333333</c:v>
                </c:pt>
                <c:pt idx="50">
                  <c:v>1995.1666666666667</c:v>
                </c:pt>
                <c:pt idx="51">
                  <c:v>1995.25</c:v>
                </c:pt>
                <c:pt idx="52">
                  <c:v>1995.3333333333333</c:v>
                </c:pt>
                <c:pt idx="53">
                  <c:v>1995.4166666666667</c:v>
                </c:pt>
                <c:pt idx="54">
                  <c:v>1995.5</c:v>
                </c:pt>
                <c:pt idx="55">
                  <c:v>1995.5833333333333</c:v>
                </c:pt>
                <c:pt idx="56">
                  <c:v>1995.6666666666667</c:v>
                </c:pt>
                <c:pt idx="57">
                  <c:v>1995.75</c:v>
                </c:pt>
                <c:pt idx="58">
                  <c:v>1995.8333333333333</c:v>
                </c:pt>
                <c:pt idx="59">
                  <c:v>1995.9166666666667</c:v>
                </c:pt>
                <c:pt idx="60">
                  <c:v>1996</c:v>
                </c:pt>
                <c:pt idx="61">
                  <c:v>1996.0833333333333</c:v>
                </c:pt>
                <c:pt idx="62">
                  <c:v>1996.1666666666667</c:v>
                </c:pt>
                <c:pt idx="63">
                  <c:v>1996.25</c:v>
                </c:pt>
                <c:pt idx="64">
                  <c:v>1996.3333333333333</c:v>
                </c:pt>
                <c:pt idx="65">
                  <c:v>1996.4166666666667</c:v>
                </c:pt>
                <c:pt idx="66">
                  <c:v>1996.5</c:v>
                </c:pt>
                <c:pt idx="67">
                  <c:v>1996.5833333333333</c:v>
                </c:pt>
                <c:pt idx="68">
                  <c:v>1996.6666666666667</c:v>
                </c:pt>
                <c:pt idx="69">
                  <c:v>1996.75</c:v>
                </c:pt>
                <c:pt idx="70">
                  <c:v>1996.8333333333333</c:v>
                </c:pt>
                <c:pt idx="71">
                  <c:v>1996.9166666666667</c:v>
                </c:pt>
                <c:pt idx="72">
                  <c:v>1997</c:v>
                </c:pt>
                <c:pt idx="73">
                  <c:v>1997.0833333333333</c:v>
                </c:pt>
                <c:pt idx="74">
                  <c:v>1997.1666666666667</c:v>
                </c:pt>
                <c:pt idx="75">
                  <c:v>1997.25</c:v>
                </c:pt>
                <c:pt idx="76">
                  <c:v>1997.3333333333333</c:v>
                </c:pt>
                <c:pt idx="77">
                  <c:v>1997.4166666666667</c:v>
                </c:pt>
                <c:pt idx="78">
                  <c:v>1997.5</c:v>
                </c:pt>
                <c:pt idx="79">
                  <c:v>1997.5833333333333</c:v>
                </c:pt>
                <c:pt idx="80">
                  <c:v>1997.6666666666667</c:v>
                </c:pt>
                <c:pt idx="81">
                  <c:v>1997.75</c:v>
                </c:pt>
                <c:pt idx="82">
                  <c:v>1997.8333333333333</c:v>
                </c:pt>
                <c:pt idx="83">
                  <c:v>1997.9166666666667</c:v>
                </c:pt>
                <c:pt idx="84">
                  <c:v>1998</c:v>
                </c:pt>
                <c:pt idx="85">
                  <c:v>1998.0833333333333</c:v>
                </c:pt>
                <c:pt idx="86">
                  <c:v>1998.1666666666667</c:v>
                </c:pt>
                <c:pt idx="87">
                  <c:v>1998.25</c:v>
                </c:pt>
                <c:pt idx="88">
                  <c:v>1998.3333333333333</c:v>
                </c:pt>
                <c:pt idx="89">
                  <c:v>1998.4166666666667</c:v>
                </c:pt>
                <c:pt idx="90">
                  <c:v>1998.5</c:v>
                </c:pt>
                <c:pt idx="91">
                  <c:v>1998.5833333333333</c:v>
                </c:pt>
                <c:pt idx="92">
                  <c:v>1998.6666666666667</c:v>
                </c:pt>
                <c:pt idx="93">
                  <c:v>1998.75</c:v>
                </c:pt>
                <c:pt idx="94">
                  <c:v>1998.8333333333333</c:v>
                </c:pt>
                <c:pt idx="95">
                  <c:v>1998.9166666666667</c:v>
                </c:pt>
                <c:pt idx="96">
                  <c:v>1999</c:v>
                </c:pt>
                <c:pt idx="97">
                  <c:v>1999.0833333333333</c:v>
                </c:pt>
                <c:pt idx="98">
                  <c:v>1999.1666666666667</c:v>
                </c:pt>
                <c:pt idx="99">
                  <c:v>1999.25</c:v>
                </c:pt>
                <c:pt idx="100">
                  <c:v>1999.3333333333333</c:v>
                </c:pt>
                <c:pt idx="101">
                  <c:v>1999.4166666666667</c:v>
                </c:pt>
                <c:pt idx="102">
                  <c:v>1999.5</c:v>
                </c:pt>
                <c:pt idx="103">
                  <c:v>1999.5833333333333</c:v>
                </c:pt>
                <c:pt idx="104">
                  <c:v>1999.6666666666667</c:v>
                </c:pt>
                <c:pt idx="105">
                  <c:v>1999.75</c:v>
                </c:pt>
                <c:pt idx="106">
                  <c:v>1999.8333333333333</c:v>
                </c:pt>
                <c:pt idx="107">
                  <c:v>1999.9166666666667</c:v>
                </c:pt>
              </c:numCache>
            </c:numRef>
          </c:xVal>
          <c:yVal>
            <c:numRef>
              <c:f>Vert_Atl!$Z$197:$Z$304</c:f>
              <c:numCache>
                <c:formatCode>General</c:formatCode>
                <c:ptCount val="108"/>
                <c:pt idx="17" formatCode="0.0">
                  <c:v>28.98</c:v>
                </c:pt>
                <c:pt idx="18" formatCode="0.0">
                  <c:v>28.47</c:v>
                </c:pt>
                <c:pt idx="19" formatCode="0.0">
                  <c:v>28.02</c:v>
                </c:pt>
                <c:pt idx="20" formatCode="0.0">
                  <c:v>28.05</c:v>
                </c:pt>
                <c:pt idx="21" formatCode="0.0">
                  <c:v>28.68</c:v>
                </c:pt>
                <c:pt idx="22" formatCode="0.0">
                  <c:v>28.76</c:v>
                </c:pt>
                <c:pt idx="23" formatCode="0.0">
                  <c:v>28.47</c:v>
                </c:pt>
                <c:pt idx="24" formatCode="0.0">
                  <c:v>28.12</c:v>
                </c:pt>
                <c:pt idx="25" formatCode="0.0">
                  <c:v>27.82</c:v>
                </c:pt>
                <c:pt idx="26" formatCode="0.0">
                  <c:v>28.07</c:v>
                </c:pt>
                <c:pt idx="27" formatCode="0.0">
                  <c:v>28.82</c:v>
                </c:pt>
                <c:pt idx="28" formatCode="0.0">
                  <c:v>29.25</c:v>
                </c:pt>
                <c:pt idx="29" formatCode="0.0">
                  <c:v>29.52</c:v>
                </c:pt>
                <c:pt idx="30" formatCode="0.0">
                  <c:v>29.19</c:v>
                </c:pt>
                <c:pt idx="31" formatCode="0.0">
                  <c:v>29.15</c:v>
                </c:pt>
                <c:pt idx="32" formatCode="0.0">
                  <c:v>28.76</c:v>
                </c:pt>
                <c:pt idx="33" formatCode="0.0">
                  <c:v>29.08</c:v>
                </c:pt>
                <c:pt idx="34" formatCode="0.0">
                  <c:v>28.7</c:v>
                </c:pt>
                <c:pt idx="35" formatCode="0.0">
                  <c:v>28.03</c:v>
                </c:pt>
                <c:pt idx="36" formatCode="0.0">
                  <c:v>27.83</c:v>
                </c:pt>
                <c:pt idx="37" formatCode="0.0">
                  <c:v>27.45</c:v>
                </c:pt>
                <c:pt idx="38" formatCode="0.0">
                  <c:v>27.71</c:v>
                </c:pt>
                <c:pt idx="39" formatCode="0.0">
                  <c:v>28.22</c:v>
                </c:pt>
                <c:pt idx="40" formatCode="0.0">
                  <c:v>28.54</c:v>
                </c:pt>
                <c:pt idx="41" formatCode="0.0">
                  <c:v>28.93</c:v>
                </c:pt>
                <c:pt idx="42" formatCode="0.0">
                  <c:v>28.7</c:v>
                </c:pt>
                <c:pt idx="43" formatCode="0.0">
                  <c:v>28.71</c:v>
                </c:pt>
                <c:pt idx="44" formatCode="0.0">
                  <c:v>28.94</c:v>
                </c:pt>
                <c:pt idx="45" formatCode="0.0">
                  <c:v>29.28</c:v>
                </c:pt>
                <c:pt idx="46" formatCode="0.0">
                  <c:v>28.9</c:v>
                </c:pt>
                <c:pt idx="47" formatCode="0.0">
                  <c:v>28.29</c:v>
                </c:pt>
                <c:pt idx="48" formatCode="0.0">
                  <c:v>28.15</c:v>
                </c:pt>
                <c:pt idx="49" formatCode="0.0">
                  <c:v>28.1</c:v>
                </c:pt>
                <c:pt idx="50" formatCode="0.0">
                  <c:v>28.33</c:v>
                </c:pt>
                <c:pt idx="51" formatCode="0.0">
                  <c:v>28.78</c:v>
                </c:pt>
                <c:pt idx="52" formatCode="0.0">
                  <c:v>29.23</c:v>
                </c:pt>
                <c:pt idx="53" formatCode="0.0">
                  <c:v>29.52</c:v>
                </c:pt>
                <c:pt idx="54" formatCode="0.0">
                  <c:v>29</c:v>
                </c:pt>
                <c:pt idx="55" formatCode="0.0">
                  <c:v>29.22</c:v>
                </c:pt>
                <c:pt idx="56" formatCode="0.0">
                  <c:v>29.81</c:v>
                </c:pt>
                <c:pt idx="57" formatCode="0.0">
                  <c:v>29.42</c:v>
                </c:pt>
                <c:pt idx="58" formatCode="0.0">
                  <c:v>29.01</c:v>
                </c:pt>
                <c:pt idx="59" formatCode="0.0">
                  <c:v>28.42</c:v>
                </c:pt>
                <c:pt idx="60" formatCode="0.0">
                  <c:v>28.01</c:v>
                </c:pt>
                <c:pt idx="61" formatCode="0.0">
                  <c:v>27.89</c:v>
                </c:pt>
                <c:pt idx="62" formatCode="0.0">
                  <c:v>27.89</c:v>
                </c:pt>
                <c:pt idx="63" formatCode="0.0">
                  <c:v>28.34</c:v>
                </c:pt>
                <c:pt idx="64" formatCode="0.0">
                  <c:v>28.8</c:v>
                </c:pt>
                <c:pt idx="65" formatCode="0.0">
                  <c:v>28.88</c:v>
                </c:pt>
                <c:pt idx="66" formatCode="0.0">
                  <c:v>28.61</c:v>
                </c:pt>
                <c:pt idx="67" formatCode="0.0">
                  <c:v>28.55</c:v>
                </c:pt>
                <c:pt idx="68" formatCode="0.0">
                  <c:v>29.19</c:v>
                </c:pt>
                <c:pt idx="69" formatCode="0.0">
                  <c:v>29.46</c:v>
                </c:pt>
                <c:pt idx="70" formatCode="0.0">
                  <c:v>28.72</c:v>
                </c:pt>
                <c:pt idx="71" formatCode="0.0">
                  <c:v>27.98</c:v>
                </c:pt>
                <c:pt idx="72" formatCode="0.0">
                  <c:v>27.97</c:v>
                </c:pt>
                <c:pt idx="73" formatCode="0.0">
                  <c:v>27.87</c:v>
                </c:pt>
                <c:pt idx="74" formatCode="0.0">
                  <c:v>27.61</c:v>
                </c:pt>
                <c:pt idx="75" formatCode="0.0">
                  <c:v>28.07</c:v>
                </c:pt>
                <c:pt idx="76" formatCode="0.0">
                  <c:v>28.83</c:v>
                </c:pt>
                <c:pt idx="77" formatCode="0.0">
                  <c:v>28.89</c:v>
                </c:pt>
                <c:pt idx="78" formatCode="0.0">
                  <c:v>29.21</c:v>
                </c:pt>
                <c:pt idx="79" formatCode="0.0">
                  <c:v>29.39</c:v>
                </c:pt>
                <c:pt idx="80" formatCode="0.0">
                  <c:v>29.48</c:v>
                </c:pt>
                <c:pt idx="81" formatCode="0.0">
                  <c:v>29.53</c:v>
                </c:pt>
                <c:pt idx="82" formatCode="0.0">
                  <c:v>29.15</c:v>
                </c:pt>
                <c:pt idx="83" formatCode="0.0">
                  <c:v>28.92</c:v>
                </c:pt>
                <c:pt idx="84" formatCode="0.0">
                  <c:v>28.64</c:v>
                </c:pt>
                <c:pt idx="85" formatCode="0.0">
                  <c:v>28.6</c:v>
                </c:pt>
                <c:pt idx="86" formatCode="0.0">
                  <c:v>28.65</c:v>
                </c:pt>
                <c:pt idx="87" formatCode="0.0">
                  <c:v>29.22</c:v>
                </c:pt>
                <c:pt idx="88" formatCode="0.0">
                  <c:v>29.26</c:v>
                </c:pt>
                <c:pt idx="89" formatCode="0.0">
                  <c:v>29.42</c:v>
                </c:pt>
                <c:pt idx="90" formatCode="0.0">
                  <c:v>29.19</c:v>
                </c:pt>
                <c:pt idx="91" formatCode="0.0">
                  <c:v>29.27</c:v>
                </c:pt>
                <c:pt idx="92" formatCode="0.0">
                  <c:v>29.71</c:v>
                </c:pt>
                <c:pt idx="93" formatCode="0.0">
                  <c:v>29.59</c:v>
                </c:pt>
                <c:pt idx="94" formatCode="0.0">
                  <c:v>29.19</c:v>
                </c:pt>
                <c:pt idx="95" formatCode="0.0">
                  <c:v>28.55</c:v>
                </c:pt>
                <c:pt idx="96" formatCode="0.0">
                  <c:v>28.23</c:v>
                </c:pt>
                <c:pt idx="97" formatCode="0.0">
                  <c:v>27.76</c:v>
                </c:pt>
                <c:pt idx="98" formatCode="0.0">
                  <c:v>27.95</c:v>
                </c:pt>
                <c:pt idx="99" formatCode="0.0">
                  <c:v>28.56</c:v>
                </c:pt>
                <c:pt idx="100" formatCode="0.0">
                  <c:v>28.99</c:v>
                </c:pt>
                <c:pt idx="101" formatCode="0.0">
                  <c:v>29.08</c:v>
                </c:pt>
                <c:pt idx="102" formatCode="0.0">
                  <c:v>28.96</c:v>
                </c:pt>
                <c:pt idx="103" formatCode="0.0">
                  <c:v>28.66</c:v>
                </c:pt>
                <c:pt idx="104" formatCode="0.0">
                  <c:v>29.17</c:v>
                </c:pt>
                <c:pt idx="105" formatCode="0.0">
                  <c:v>29.13</c:v>
                </c:pt>
              </c:numCache>
            </c:numRef>
          </c:yVal>
          <c:smooth val="0"/>
          <c:extLst>
            <c:ext xmlns:c16="http://schemas.microsoft.com/office/drawing/2014/chart" uri="{C3380CC4-5D6E-409C-BE32-E72D297353CC}">
              <c16:uniqueId val="{00000000-F940-46C2-BA58-F1F1EF08D1E2}"/>
            </c:ext>
          </c:extLst>
        </c:ser>
        <c:dLbls>
          <c:showLegendKey val="0"/>
          <c:showVal val="0"/>
          <c:showCatName val="0"/>
          <c:showSerName val="0"/>
          <c:showPercent val="0"/>
          <c:showBubbleSize val="0"/>
        </c:dLbls>
        <c:axId val="634920064"/>
        <c:axId val="634920456"/>
      </c:scatterChart>
      <c:valAx>
        <c:axId val="634920064"/>
        <c:scaling>
          <c:orientation val="minMax"/>
          <c:max val="1999"/>
          <c:min val="1991"/>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920456"/>
        <c:crosses val="autoZero"/>
        <c:crossBetween val="midCat"/>
        <c:majorUnit val="1"/>
        <c:minorUnit val="0.16670000000000004"/>
      </c:valAx>
      <c:valAx>
        <c:axId val="634920456"/>
        <c:scaling>
          <c:orientation val="minMax"/>
          <c:min val="2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9200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San Blas,</a:t>
            </a:r>
            <a:r>
              <a:rPr lang="en-US" baseline="0"/>
              <a:t> Remote, 60ft</a:t>
            </a:r>
            <a:endParaRPr lang="en-US"/>
          </a:p>
        </c:rich>
      </c:tx>
      <c:layout>
        <c:manualLayout>
          <c:xMode val="edge"/>
          <c:yMode val="edge"/>
          <c:x val="0.51115343066910512"/>
          <c:y val="5.8823529411764705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1"/>
          <c:order val="0"/>
          <c:tx>
            <c:v>Tower</c:v>
          </c:tx>
          <c:spPr>
            <a:ln w="28575" cap="rnd">
              <a:solidFill>
                <a:schemeClr val="tx1"/>
              </a:solidFill>
              <a:round/>
            </a:ln>
            <a:effectLst/>
          </c:spPr>
          <c:marker>
            <c:symbol val="none"/>
          </c:marker>
          <c:trendline>
            <c:spPr>
              <a:ln w="19050" cap="rnd">
                <a:solidFill>
                  <a:srgbClr val="00B0F0"/>
                </a:solidFill>
                <a:prstDash val="sysDot"/>
              </a:ln>
              <a:effectLst/>
            </c:spPr>
            <c:trendlineType val="linear"/>
            <c:dispRSqr val="0"/>
            <c:dispEq val="1"/>
            <c:trendlineLbl>
              <c:layout>
                <c:manualLayout>
                  <c:x val="-0.85418784467665809"/>
                  <c:y val="-0.31527342905666206"/>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Vert_Atl!$C$197:$C$304</c:f>
              <c:numCache>
                <c:formatCode>0.0</c:formatCode>
                <c:ptCount val="108"/>
                <c:pt idx="0">
                  <c:v>1991</c:v>
                </c:pt>
                <c:pt idx="1">
                  <c:v>1991.0833333333333</c:v>
                </c:pt>
                <c:pt idx="2">
                  <c:v>1991.1666666666667</c:v>
                </c:pt>
                <c:pt idx="3">
                  <c:v>1991.25</c:v>
                </c:pt>
                <c:pt idx="4">
                  <c:v>1991.3333333333333</c:v>
                </c:pt>
                <c:pt idx="5">
                  <c:v>1991.4166666666667</c:v>
                </c:pt>
                <c:pt idx="6">
                  <c:v>1991.5</c:v>
                </c:pt>
                <c:pt idx="7">
                  <c:v>1991.5833333333333</c:v>
                </c:pt>
                <c:pt idx="8">
                  <c:v>1991.6666666666667</c:v>
                </c:pt>
                <c:pt idx="9">
                  <c:v>1991.75</c:v>
                </c:pt>
                <c:pt idx="10">
                  <c:v>1991.8333333333333</c:v>
                </c:pt>
                <c:pt idx="11">
                  <c:v>1991.9166666666667</c:v>
                </c:pt>
                <c:pt idx="12">
                  <c:v>1992</c:v>
                </c:pt>
                <c:pt idx="13">
                  <c:v>1992.0833333333333</c:v>
                </c:pt>
                <c:pt idx="14">
                  <c:v>1992.1666666666667</c:v>
                </c:pt>
                <c:pt idx="15">
                  <c:v>1992.25</c:v>
                </c:pt>
                <c:pt idx="16">
                  <c:v>1992.3333333333333</c:v>
                </c:pt>
                <c:pt idx="17">
                  <c:v>1992.4166666666667</c:v>
                </c:pt>
                <c:pt idx="18">
                  <c:v>1992.5</c:v>
                </c:pt>
                <c:pt idx="19">
                  <c:v>1992.5833333333333</c:v>
                </c:pt>
                <c:pt idx="20">
                  <c:v>1992.6666666666667</c:v>
                </c:pt>
                <c:pt idx="21">
                  <c:v>1992.75</c:v>
                </c:pt>
                <c:pt idx="22">
                  <c:v>1992.8333333333333</c:v>
                </c:pt>
                <c:pt idx="23">
                  <c:v>1992.9166666666667</c:v>
                </c:pt>
                <c:pt idx="24">
                  <c:v>1993</c:v>
                </c:pt>
                <c:pt idx="25">
                  <c:v>1993.0833333333333</c:v>
                </c:pt>
                <c:pt idx="26">
                  <c:v>1993.1666666666667</c:v>
                </c:pt>
                <c:pt idx="27">
                  <c:v>1993.25</c:v>
                </c:pt>
                <c:pt idx="28">
                  <c:v>1993.3333333333333</c:v>
                </c:pt>
                <c:pt idx="29">
                  <c:v>1993.4166666666667</c:v>
                </c:pt>
                <c:pt idx="30">
                  <c:v>1993.5</c:v>
                </c:pt>
                <c:pt idx="31">
                  <c:v>1993.5833333333333</c:v>
                </c:pt>
                <c:pt idx="32">
                  <c:v>1993.6666666666667</c:v>
                </c:pt>
                <c:pt idx="33">
                  <c:v>1993.75</c:v>
                </c:pt>
                <c:pt idx="34">
                  <c:v>1993.8333333333333</c:v>
                </c:pt>
                <c:pt idx="35">
                  <c:v>1993.9166666666667</c:v>
                </c:pt>
                <c:pt idx="36">
                  <c:v>1994</c:v>
                </c:pt>
                <c:pt idx="37">
                  <c:v>1994.0833333333333</c:v>
                </c:pt>
                <c:pt idx="38">
                  <c:v>1994.1666666666667</c:v>
                </c:pt>
                <c:pt idx="39">
                  <c:v>1994.25</c:v>
                </c:pt>
                <c:pt idx="40">
                  <c:v>1994.3333333333333</c:v>
                </c:pt>
                <c:pt idx="41">
                  <c:v>1994.4166666666667</c:v>
                </c:pt>
                <c:pt idx="42">
                  <c:v>1994.5</c:v>
                </c:pt>
                <c:pt idx="43">
                  <c:v>1994.5833333333333</c:v>
                </c:pt>
                <c:pt idx="44">
                  <c:v>1994.6666666666667</c:v>
                </c:pt>
                <c:pt idx="45">
                  <c:v>1994.75</c:v>
                </c:pt>
                <c:pt idx="46">
                  <c:v>1994.8333333333333</c:v>
                </c:pt>
                <c:pt idx="47">
                  <c:v>1994.9166666666667</c:v>
                </c:pt>
                <c:pt idx="48">
                  <c:v>1995</c:v>
                </c:pt>
                <c:pt idx="49">
                  <c:v>1995.0833333333333</c:v>
                </c:pt>
                <c:pt idx="50">
                  <c:v>1995.1666666666667</c:v>
                </c:pt>
                <c:pt idx="51">
                  <c:v>1995.25</c:v>
                </c:pt>
                <c:pt idx="52">
                  <c:v>1995.3333333333333</c:v>
                </c:pt>
                <c:pt idx="53">
                  <c:v>1995.4166666666667</c:v>
                </c:pt>
                <c:pt idx="54">
                  <c:v>1995.5</c:v>
                </c:pt>
                <c:pt idx="55">
                  <c:v>1995.5833333333333</c:v>
                </c:pt>
                <c:pt idx="56">
                  <c:v>1995.6666666666667</c:v>
                </c:pt>
                <c:pt idx="57">
                  <c:v>1995.75</c:v>
                </c:pt>
                <c:pt idx="58">
                  <c:v>1995.8333333333333</c:v>
                </c:pt>
                <c:pt idx="59">
                  <c:v>1995.9166666666667</c:v>
                </c:pt>
                <c:pt idx="60">
                  <c:v>1996</c:v>
                </c:pt>
                <c:pt idx="61">
                  <c:v>1996.0833333333333</c:v>
                </c:pt>
                <c:pt idx="62">
                  <c:v>1996.1666666666667</c:v>
                </c:pt>
                <c:pt idx="63">
                  <c:v>1996.25</c:v>
                </c:pt>
                <c:pt idx="64">
                  <c:v>1996.3333333333333</c:v>
                </c:pt>
                <c:pt idx="65">
                  <c:v>1996.4166666666667</c:v>
                </c:pt>
                <c:pt idx="66">
                  <c:v>1996.5</c:v>
                </c:pt>
                <c:pt idx="67">
                  <c:v>1996.5833333333333</c:v>
                </c:pt>
                <c:pt idx="68">
                  <c:v>1996.6666666666667</c:v>
                </c:pt>
                <c:pt idx="69">
                  <c:v>1996.75</c:v>
                </c:pt>
                <c:pt idx="70">
                  <c:v>1996.8333333333333</c:v>
                </c:pt>
                <c:pt idx="71">
                  <c:v>1996.9166666666667</c:v>
                </c:pt>
                <c:pt idx="72">
                  <c:v>1997</c:v>
                </c:pt>
                <c:pt idx="73">
                  <c:v>1997.0833333333333</c:v>
                </c:pt>
                <c:pt idx="74">
                  <c:v>1997.1666666666667</c:v>
                </c:pt>
                <c:pt idx="75">
                  <c:v>1997.25</c:v>
                </c:pt>
                <c:pt idx="76">
                  <c:v>1997.3333333333333</c:v>
                </c:pt>
                <c:pt idx="77">
                  <c:v>1997.4166666666667</c:v>
                </c:pt>
                <c:pt idx="78">
                  <c:v>1997.5</c:v>
                </c:pt>
                <c:pt idx="79">
                  <c:v>1997.5833333333333</c:v>
                </c:pt>
                <c:pt idx="80">
                  <c:v>1997.6666666666667</c:v>
                </c:pt>
                <c:pt idx="81">
                  <c:v>1997.75</c:v>
                </c:pt>
                <c:pt idx="82">
                  <c:v>1997.8333333333333</c:v>
                </c:pt>
                <c:pt idx="83">
                  <c:v>1997.9166666666667</c:v>
                </c:pt>
                <c:pt idx="84">
                  <c:v>1998</c:v>
                </c:pt>
                <c:pt idx="85">
                  <c:v>1998.0833333333333</c:v>
                </c:pt>
                <c:pt idx="86">
                  <c:v>1998.1666666666667</c:v>
                </c:pt>
                <c:pt idx="87">
                  <c:v>1998.25</c:v>
                </c:pt>
                <c:pt idx="88">
                  <c:v>1998.3333333333333</c:v>
                </c:pt>
                <c:pt idx="89">
                  <c:v>1998.4166666666667</c:v>
                </c:pt>
                <c:pt idx="90">
                  <c:v>1998.5</c:v>
                </c:pt>
                <c:pt idx="91">
                  <c:v>1998.5833333333333</c:v>
                </c:pt>
                <c:pt idx="92">
                  <c:v>1998.6666666666667</c:v>
                </c:pt>
                <c:pt idx="93">
                  <c:v>1998.75</c:v>
                </c:pt>
                <c:pt idx="94">
                  <c:v>1998.8333333333333</c:v>
                </c:pt>
                <c:pt idx="95">
                  <c:v>1998.9166666666667</c:v>
                </c:pt>
                <c:pt idx="96">
                  <c:v>1999</c:v>
                </c:pt>
                <c:pt idx="97">
                  <c:v>1999.0833333333333</c:v>
                </c:pt>
                <c:pt idx="98">
                  <c:v>1999.1666666666667</c:v>
                </c:pt>
                <c:pt idx="99">
                  <c:v>1999.25</c:v>
                </c:pt>
                <c:pt idx="100">
                  <c:v>1999.3333333333333</c:v>
                </c:pt>
                <c:pt idx="101">
                  <c:v>1999.4166666666667</c:v>
                </c:pt>
                <c:pt idx="102">
                  <c:v>1999.5</c:v>
                </c:pt>
                <c:pt idx="103">
                  <c:v>1999.5833333333333</c:v>
                </c:pt>
                <c:pt idx="104">
                  <c:v>1999.6666666666667</c:v>
                </c:pt>
                <c:pt idx="105">
                  <c:v>1999.75</c:v>
                </c:pt>
                <c:pt idx="106">
                  <c:v>1999.8333333333333</c:v>
                </c:pt>
                <c:pt idx="107">
                  <c:v>1999.9166666666667</c:v>
                </c:pt>
              </c:numCache>
            </c:numRef>
          </c:xVal>
          <c:yVal>
            <c:numRef>
              <c:f>Vert_Atl!$AA$197:$AA$304</c:f>
              <c:numCache>
                <c:formatCode>General</c:formatCode>
                <c:ptCount val="108"/>
                <c:pt idx="13" formatCode="0.0">
                  <c:v>27.79</c:v>
                </c:pt>
                <c:pt idx="14" formatCode="0.0">
                  <c:v>27.54</c:v>
                </c:pt>
                <c:pt idx="15" formatCode="0.0">
                  <c:v>28.16</c:v>
                </c:pt>
                <c:pt idx="16" formatCode="0.0">
                  <c:v>27.98</c:v>
                </c:pt>
                <c:pt idx="18" formatCode="0.0">
                  <c:v>29.02</c:v>
                </c:pt>
                <c:pt idx="19" formatCode="0.0">
                  <c:v>28.21</c:v>
                </c:pt>
                <c:pt idx="20" formatCode="0.0">
                  <c:v>28.46</c:v>
                </c:pt>
                <c:pt idx="21" formatCode="0.0">
                  <c:v>28.72</c:v>
                </c:pt>
                <c:pt idx="22" formatCode="0.0">
                  <c:v>28.93</c:v>
                </c:pt>
                <c:pt idx="23" formatCode="0.0">
                  <c:v>28.6</c:v>
                </c:pt>
                <c:pt idx="24" formatCode="0.0">
                  <c:v>28.24</c:v>
                </c:pt>
                <c:pt idx="25" formatCode="0.0">
                  <c:v>27.96</c:v>
                </c:pt>
                <c:pt idx="26" formatCode="0.0">
                  <c:v>28.24</c:v>
                </c:pt>
                <c:pt idx="27" formatCode="0.0">
                  <c:v>28.41</c:v>
                </c:pt>
                <c:pt idx="28" formatCode="0.0">
                  <c:v>29.29</c:v>
                </c:pt>
                <c:pt idx="29" formatCode="0.0">
                  <c:v>29.69</c:v>
                </c:pt>
                <c:pt idx="30" formatCode="0.0">
                  <c:v>29.3</c:v>
                </c:pt>
                <c:pt idx="31" formatCode="0.0">
                  <c:v>29.05</c:v>
                </c:pt>
                <c:pt idx="32" formatCode="0.0">
                  <c:v>28.46</c:v>
                </c:pt>
                <c:pt idx="33" formatCode="0.0">
                  <c:v>28.84</c:v>
                </c:pt>
                <c:pt idx="34" formatCode="0.0">
                  <c:v>28.73</c:v>
                </c:pt>
                <c:pt idx="35" formatCode="0.0">
                  <c:v>28.21</c:v>
                </c:pt>
                <c:pt idx="36" formatCode="0.0">
                  <c:v>27.85</c:v>
                </c:pt>
                <c:pt idx="37" formatCode="0.0">
                  <c:v>27.41</c:v>
                </c:pt>
                <c:pt idx="38" formatCode="0.0">
                  <c:v>27.61</c:v>
                </c:pt>
                <c:pt idx="39" formatCode="0.0">
                  <c:v>27.93</c:v>
                </c:pt>
                <c:pt idx="40" formatCode="0.0">
                  <c:v>28.27</c:v>
                </c:pt>
                <c:pt idx="41" formatCode="0.0">
                  <c:v>28.53</c:v>
                </c:pt>
                <c:pt idx="42" formatCode="0.0">
                  <c:v>28.28</c:v>
                </c:pt>
                <c:pt idx="43" formatCode="0.0">
                  <c:v>28.19</c:v>
                </c:pt>
                <c:pt idx="44" formatCode="0.0">
                  <c:v>28.27</c:v>
                </c:pt>
                <c:pt idx="45" formatCode="0.0">
                  <c:v>28.81</c:v>
                </c:pt>
                <c:pt idx="46" formatCode="0.0">
                  <c:v>28.75</c:v>
                </c:pt>
                <c:pt idx="47" formatCode="0.0">
                  <c:v>28.48</c:v>
                </c:pt>
                <c:pt idx="48" formatCode="0.0">
                  <c:v>28.1</c:v>
                </c:pt>
                <c:pt idx="49" formatCode="0.0">
                  <c:v>27.9</c:v>
                </c:pt>
                <c:pt idx="50" formatCode="0.0">
                  <c:v>28.09</c:v>
                </c:pt>
                <c:pt idx="51" formatCode="0.0">
                  <c:v>28.49</c:v>
                </c:pt>
                <c:pt idx="52" formatCode="0.0">
                  <c:v>28.81</c:v>
                </c:pt>
                <c:pt idx="53" formatCode="0.0">
                  <c:v>28.77</c:v>
                </c:pt>
                <c:pt idx="54" formatCode="0.0">
                  <c:v>28.9</c:v>
                </c:pt>
                <c:pt idx="55" formatCode="0.0">
                  <c:v>28.94</c:v>
                </c:pt>
                <c:pt idx="56" formatCode="0.0">
                  <c:v>29.81</c:v>
                </c:pt>
                <c:pt idx="57" formatCode="0.0">
                  <c:v>29.25</c:v>
                </c:pt>
                <c:pt idx="58" formatCode="0.0">
                  <c:v>29.21</c:v>
                </c:pt>
                <c:pt idx="59" formatCode="0.0">
                  <c:v>28.68</c:v>
                </c:pt>
                <c:pt idx="60" formatCode="0.0">
                  <c:v>28.19</c:v>
                </c:pt>
                <c:pt idx="61" formatCode="0.0">
                  <c:v>27.73</c:v>
                </c:pt>
                <c:pt idx="62" formatCode="0.0">
                  <c:v>27.67</c:v>
                </c:pt>
                <c:pt idx="63" formatCode="0.0">
                  <c:v>27.72</c:v>
                </c:pt>
                <c:pt idx="64" formatCode="0.0">
                  <c:v>28.24</c:v>
                </c:pt>
                <c:pt idx="65" formatCode="0.0">
                  <c:v>28.68</c:v>
                </c:pt>
                <c:pt idx="66" formatCode="0.0">
                  <c:v>28.7</c:v>
                </c:pt>
                <c:pt idx="67" formatCode="0.0">
                  <c:v>28.66</c:v>
                </c:pt>
                <c:pt idx="68" formatCode="0.0">
                  <c:v>28.93</c:v>
                </c:pt>
                <c:pt idx="69" formatCode="0.0">
                  <c:v>28.98</c:v>
                </c:pt>
                <c:pt idx="70" formatCode="0.0">
                  <c:v>28.58</c:v>
                </c:pt>
                <c:pt idx="71" formatCode="0.0">
                  <c:v>27.97</c:v>
                </c:pt>
                <c:pt idx="72" formatCode="0.0">
                  <c:v>27.68</c:v>
                </c:pt>
                <c:pt idx="73" formatCode="0.0">
                  <c:v>27.57</c:v>
                </c:pt>
                <c:pt idx="74" formatCode="0.0">
                  <c:v>27.37</c:v>
                </c:pt>
                <c:pt idx="75" formatCode="0.0">
                  <c:v>27.15</c:v>
                </c:pt>
                <c:pt idx="76" formatCode="0.0">
                  <c:v>28.23</c:v>
                </c:pt>
                <c:pt idx="77" formatCode="0.0">
                  <c:v>28.57</c:v>
                </c:pt>
                <c:pt idx="78" formatCode="0.0">
                  <c:v>28.65</c:v>
                </c:pt>
                <c:pt idx="79" formatCode="0.0">
                  <c:v>28.44</c:v>
                </c:pt>
                <c:pt idx="80" formatCode="0.0">
                  <c:v>28.95</c:v>
                </c:pt>
                <c:pt idx="81" formatCode="0.0">
                  <c:v>29.13</c:v>
                </c:pt>
                <c:pt idx="82" formatCode="0.0">
                  <c:v>29.01</c:v>
                </c:pt>
                <c:pt idx="83" formatCode="0.0">
                  <c:v>28.77</c:v>
                </c:pt>
                <c:pt idx="84" formatCode="0.0">
                  <c:v>28.43</c:v>
                </c:pt>
                <c:pt idx="85" formatCode="0.0">
                  <c:v>27.91</c:v>
                </c:pt>
                <c:pt idx="86" formatCode="0.0">
                  <c:v>28.05</c:v>
                </c:pt>
                <c:pt idx="87" formatCode="0.0">
                  <c:v>28.35</c:v>
                </c:pt>
                <c:pt idx="88" formatCode="0.0">
                  <c:v>27.98</c:v>
                </c:pt>
              </c:numCache>
            </c:numRef>
          </c:yVal>
          <c:smooth val="0"/>
          <c:extLst>
            <c:ext xmlns:c16="http://schemas.microsoft.com/office/drawing/2014/chart" uri="{C3380CC4-5D6E-409C-BE32-E72D297353CC}">
              <c16:uniqueId val="{00000000-4A9B-4D96-BD0F-D3846949CFF1}"/>
            </c:ext>
          </c:extLst>
        </c:ser>
        <c:dLbls>
          <c:showLegendKey val="0"/>
          <c:showVal val="0"/>
          <c:showCatName val="0"/>
          <c:showSerName val="0"/>
          <c:showPercent val="0"/>
          <c:showBubbleSize val="0"/>
        </c:dLbls>
        <c:axId val="634921240"/>
        <c:axId val="634921632"/>
      </c:scatterChart>
      <c:valAx>
        <c:axId val="634921240"/>
        <c:scaling>
          <c:orientation val="minMax"/>
          <c:max val="1999"/>
          <c:min val="1991"/>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921632"/>
        <c:crosses val="autoZero"/>
        <c:crossBetween val="midCat"/>
        <c:majorUnit val="1"/>
        <c:minorUnit val="0.16670000000000004"/>
      </c:valAx>
      <c:valAx>
        <c:axId val="634921632"/>
        <c:scaling>
          <c:orientation val="minMax"/>
          <c:min val="2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9212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Naos Pier, 10ft</a:t>
            </a:r>
          </a:p>
        </c:rich>
      </c:tx>
      <c:layout>
        <c:manualLayout>
          <c:xMode val="edge"/>
          <c:yMode val="edge"/>
          <c:x val="0.48051589969366015"/>
          <c:y val="5.8823529411764705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0"/>
          <c:order val="0"/>
          <c:tx>
            <c:v>Galeta Upstream</c:v>
          </c:tx>
          <c:spPr>
            <a:ln w="28575" cap="rnd">
              <a:solidFill>
                <a:srgbClr val="2D11FB"/>
              </a:solidFill>
              <a:round/>
            </a:ln>
            <a:effectLst/>
          </c:spPr>
          <c:marker>
            <c:symbol val="none"/>
          </c:marker>
          <c:trendline>
            <c:spPr>
              <a:ln w="19050" cap="rnd">
                <a:solidFill>
                  <a:schemeClr val="accent1"/>
                </a:solidFill>
                <a:prstDash val="sysDot"/>
              </a:ln>
              <a:effectLst/>
            </c:spPr>
            <c:trendlineType val="linear"/>
            <c:dispRSqr val="0"/>
            <c:dispEq val="1"/>
            <c:trendlineLbl>
              <c:layout>
                <c:manualLayout>
                  <c:x val="-0.80643806773533799"/>
                  <c:y val="-9.1609078276980088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Vert_Pac!$C$232:$C$999</c:f>
              <c:numCache>
                <c:formatCode>0.0</c:formatCode>
                <c:ptCount val="768"/>
                <c:pt idx="0">
                  <c:v>2012</c:v>
                </c:pt>
                <c:pt idx="1">
                  <c:v>2012.0833333333333</c:v>
                </c:pt>
                <c:pt idx="2">
                  <c:v>2012.1666666666667</c:v>
                </c:pt>
                <c:pt idx="3">
                  <c:v>2012.25</c:v>
                </c:pt>
                <c:pt idx="4">
                  <c:v>2012.3333333333333</c:v>
                </c:pt>
                <c:pt idx="5">
                  <c:v>2012.4166666666667</c:v>
                </c:pt>
                <c:pt idx="6">
                  <c:v>2012.5</c:v>
                </c:pt>
                <c:pt idx="7">
                  <c:v>2012.5833333333333</c:v>
                </c:pt>
                <c:pt idx="8">
                  <c:v>2012.6666666666667</c:v>
                </c:pt>
                <c:pt idx="9">
                  <c:v>2012.75</c:v>
                </c:pt>
                <c:pt idx="10">
                  <c:v>2012.8333333333333</c:v>
                </c:pt>
                <c:pt idx="11">
                  <c:v>2012.9166666666667</c:v>
                </c:pt>
                <c:pt idx="12">
                  <c:v>2013</c:v>
                </c:pt>
                <c:pt idx="13">
                  <c:v>2013.0833333333333</c:v>
                </c:pt>
                <c:pt idx="14">
                  <c:v>2013.1666666666667</c:v>
                </c:pt>
                <c:pt idx="15">
                  <c:v>2013.25</c:v>
                </c:pt>
                <c:pt idx="16">
                  <c:v>2013.3333333333333</c:v>
                </c:pt>
                <c:pt idx="17">
                  <c:v>2013.4166666666667</c:v>
                </c:pt>
                <c:pt idx="18">
                  <c:v>2013.5</c:v>
                </c:pt>
                <c:pt idx="19">
                  <c:v>2013.5833333333333</c:v>
                </c:pt>
                <c:pt idx="20">
                  <c:v>2013.6666666666667</c:v>
                </c:pt>
                <c:pt idx="21">
                  <c:v>2013.75</c:v>
                </c:pt>
                <c:pt idx="22">
                  <c:v>2013.8333333333333</c:v>
                </c:pt>
                <c:pt idx="23">
                  <c:v>2013.9166666666667</c:v>
                </c:pt>
                <c:pt idx="24">
                  <c:v>2014</c:v>
                </c:pt>
                <c:pt idx="25">
                  <c:v>2014.0833333333333</c:v>
                </c:pt>
                <c:pt idx="26">
                  <c:v>2014.1666666666667</c:v>
                </c:pt>
                <c:pt idx="27">
                  <c:v>2014.25</c:v>
                </c:pt>
                <c:pt idx="28">
                  <c:v>2014.3333333333333</c:v>
                </c:pt>
                <c:pt idx="29">
                  <c:v>2014.4166666666667</c:v>
                </c:pt>
                <c:pt idx="30">
                  <c:v>2014.5</c:v>
                </c:pt>
                <c:pt idx="31">
                  <c:v>2014.5833333333333</c:v>
                </c:pt>
                <c:pt idx="32">
                  <c:v>2014.6666666666667</c:v>
                </c:pt>
                <c:pt idx="33">
                  <c:v>2014.75</c:v>
                </c:pt>
                <c:pt idx="34">
                  <c:v>2014.8333333333333</c:v>
                </c:pt>
                <c:pt idx="35">
                  <c:v>2014.9166666666667</c:v>
                </c:pt>
                <c:pt idx="36">
                  <c:v>2015</c:v>
                </c:pt>
                <c:pt idx="37">
                  <c:v>2015.0833333333333</c:v>
                </c:pt>
                <c:pt idx="38">
                  <c:v>2015.1666666666667</c:v>
                </c:pt>
                <c:pt idx="39">
                  <c:v>2015.25</c:v>
                </c:pt>
                <c:pt idx="40">
                  <c:v>2015.3333333333333</c:v>
                </c:pt>
                <c:pt idx="41">
                  <c:v>2015.4166666666667</c:v>
                </c:pt>
                <c:pt idx="42">
                  <c:v>2015.5</c:v>
                </c:pt>
                <c:pt idx="43">
                  <c:v>2015.5833333333333</c:v>
                </c:pt>
                <c:pt idx="44">
                  <c:v>2015.6666666666667</c:v>
                </c:pt>
                <c:pt idx="45">
                  <c:v>2015.75</c:v>
                </c:pt>
                <c:pt idx="46">
                  <c:v>2015.8333333333333</c:v>
                </c:pt>
                <c:pt idx="47">
                  <c:v>2015.9166666666667</c:v>
                </c:pt>
                <c:pt idx="48">
                  <c:v>2016</c:v>
                </c:pt>
                <c:pt idx="49">
                  <c:v>2016.0833333333333</c:v>
                </c:pt>
                <c:pt idx="50">
                  <c:v>2016.1666666666667</c:v>
                </c:pt>
                <c:pt idx="51">
                  <c:v>2016.25</c:v>
                </c:pt>
                <c:pt idx="52">
                  <c:v>2016.3333333333333</c:v>
                </c:pt>
                <c:pt idx="53">
                  <c:v>2016.4166666666667</c:v>
                </c:pt>
                <c:pt idx="54">
                  <c:v>2016.5</c:v>
                </c:pt>
                <c:pt idx="55">
                  <c:v>2016.5833333333333</c:v>
                </c:pt>
                <c:pt idx="56">
                  <c:v>2016.6666666666667</c:v>
                </c:pt>
                <c:pt idx="57">
                  <c:v>2016.75</c:v>
                </c:pt>
                <c:pt idx="58">
                  <c:v>2016.8333333333333</c:v>
                </c:pt>
                <c:pt idx="59">
                  <c:v>2016.9166666666667</c:v>
                </c:pt>
                <c:pt idx="60">
                  <c:v>2017</c:v>
                </c:pt>
                <c:pt idx="61">
                  <c:v>2017.0833333333333</c:v>
                </c:pt>
                <c:pt idx="62">
                  <c:v>2017.1666666666667</c:v>
                </c:pt>
                <c:pt idx="63">
                  <c:v>2017.25</c:v>
                </c:pt>
                <c:pt idx="64">
                  <c:v>2017.3333333333333</c:v>
                </c:pt>
                <c:pt idx="65">
                  <c:v>2017.4166666666667</c:v>
                </c:pt>
                <c:pt idx="66">
                  <c:v>2017.5</c:v>
                </c:pt>
                <c:pt idx="67">
                  <c:v>2017.5833333333333</c:v>
                </c:pt>
                <c:pt idx="68">
                  <c:v>2017.6666666666667</c:v>
                </c:pt>
                <c:pt idx="69">
                  <c:v>2017.75</c:v>
                </c:pt>
                <c:pt idx="70">
                  <c:v>2017.8333333333333</c:v>
                </c:pt>
                <c:pt idx="71">
                  <c:v>2017.9166666666667</c:v>
                </c:pt>
                <c:pt idx="72">
                  <c:v>2018</c:v>
                </c:pt>
                <c:pt idx="73">
                  <c:v>2018.0833333333333</c:v>
                </c:pt>
                <c:pt idx="74">
                  <c:v>2018.1666666666667</c:v>
                </c:pt>
                <c:pt idx="75">
                  <c:v>2018.25</c:v>
                </c:pt>
                <c:pt idx="76">
                  <c:v>2018.3333333333333</c:v>
                </c:pt>
                <c:pt idx="77">
                  <c:v>2018.4166666666667</c:v>
                </c:pt>
                <c:pt idx="78">
                  <c:v>2018.5</c:v>
                </c:pt>
                <c:pt idx="79">
                  <c:v>2018.5833333333333</c:v>
                </c:pt>
                <c:pt idx="80">
                  <c:v>2018.6666666666667</c:v>
                </c:pt>
                <c:pt idx="81">
                  <c:v>2018.75</c:v>
                </c:pt>
                <c:pt idx="82">
                  <c:v>2018.8333333333333</c:v>
                </c:pt>
                <c:pt idx="83">
                  <c:v>2018.9166666666667</c:v>
                </c:pt>
                <c:pt idx="84">
                  <c:v>2019</c:v>
                </c:pt>
                <c:pt idx="85">
                  <c:v>2019.0833333333333</c:v>
                </c:pt>
                <c:pt idx="86">
                  <c:v>2019.1666666666667</c:v>
                </c:pt>
                <c:pt idx="87">
                  <c:v>2019.25</c:v>
                </c:pt>
                <c:pt idx="88">
                  <c:v>2019.3333333333333</c:v>
                </c:pt>
                <c:pt idx="89">
                  <c:v>2019.4166666666667</c:v>
                </c:pt>
                <c:pt idx="90">
                  <c:v>2019.5</c:v>
                </c:pt>
                <c:pt idx="91">
                  <c:v>2019.5833333333333</c:v>
                </c:pt>
                <c:pt idx="92">
                  <c:v>2019.6666666666667</c:v>
                </c:pt>
                <c:pt idx="93">
                  <c:v>2019.75</c:v>
                </c:pt>
                <c:pt idx="94">
                  <c:v>2019.8333333333333</c:v>
                </c:pt>
                <c:pt idx="95">
                  <c:v>2019.9166666666667</c:v>
                </c:pt>
                <c:pt idx="96">
                  <c:v>2020</c:v>
                </c:pt>
                <c:pt idx="97">
                  <c:v>2020.0833333333333</c:v>
                </c:pt>
                <c:pt idx="98">
                  <c:v>2020.1666666666667</c:v>
                </c:pt>
                <c:pt idx="99">
                  <c:v>2020.25</c:v>
                </c:pt>
                <c:pt idx="100">
                  <c:v>2020.3333333333333</c:v>
                </c:pt>
                <c:pt idx="101">
                  <c:v>2020.4166666666667</c:v>
                </c:pt>
                <c:pt idx="102">
                  <c:v>2020.5</c:v>
                </c:pt>
                <c:pt idx="103">
                  <c:v>2020.5833333333333</c:v>
                </c:pt>
                <c:pt idx="104">
                  <c:v>2020.6666666666667</c:v>
                </c:pt>
                <c:pt idx="105">
                  <c:v>2020.75</c:v>
                </c:pt>
                <c:pt idx="106">
                  <c:v>2020.8333333333333</c:v>
                </c:pt>
                <c:pt idx="107">
                  <c:v>2020.9166666666667</c:v>
                </c:pt>
                <c:pt idx="108">
                  <c:v>2021</c:v>
                </c:pt>
                <c:pt idx="109">
                  <c:v>2021.0833333333333</c:v>
                </c:pt>
                <c:pt idx="110">
                  <c:v>2021.1666666666667</c:v>
                </c:pt>
                <c:pt idx="111">
                  <c:v>2021.25</c:v>
                </c:pt>
                <c:pt idx="112">
                  <c:v>2021.3333333333333</c:v>
                </c:pt>
                <c:pt idx="113">
                  <c:v>2021.4166666666667</c:v>
                </c:pt>
                <c:pt idx="114">
                  <c:v>2021.5</c:v>
                </c:pt>
                <c:pt idx="115">
                  <c:v>2021.5833333333333</c:v>
                </c:pt>
                <c:pt idx="116">
                  <c:v>2021.6666666666667</c:v>
                </c:pt>
                <c:pt idx="117">
                  <c:v>2021.75</c:v>
                </c:pt>
                <c:pt idx="118">
                  <c:v>2021.8333333333333</c:v>
                </c:pt>
                <c:pt idx="119">
                  <c:v>2021.9166666666667</c:v>
                </c:pt>
                <c:pt idx="120">
                  <c:v>2022</c:v>
                </c:pt>
                <c:pt idx="121">
                  <c:v>2022.0833333333333</c:v>
                </c:pt>
                <c:pt idx="122">
                  <c:v>2022.1666666666667</c:v>
                </c:pt>
                <c:pt idx="123">
                  <c:v>2022.25</c:v>
                </c:pt>
                <c:pt idx="124">
                  <c:v>2022.3333333333333</c:v>
                </c:pt>
                <c:pt idx="125">
                  <c:v>2022.4166666666667</c:v>
                </c:pt>
                <c:pt idx="126">
                  <c:v>2022.5</c:v>
                </c:pt>
                <c:pt idx="127">
                  <c:v>2022.5833333333333</c:v>
                </c:pt>
                <c:pt idx="128">
                  <c:v>2022.6666666666667</c:v>
                </c:pt>
                <c:pt idx="129">
                  <c:v>2022.75</c:v>
                </c:pt>
                <c:pt idx="130">
                  <c:v>2022.8333333333333</c:v>
                </c:pt>
                <c:pt idx="131">
                  <c:v>2022.9166666666667</c:v>
                </c:pt>
              </c:numCache>
            </c:numRef>
          </c:xVal>
          <c:yVal>
            <c:numRef>
              <c:f>Vert_Pac!$D$232:$D$999</c:f>
              <c:numCache>
                <c:formatCode>General</c:formatCode>
                <c:ptCount val="768"/>
                <c:pt idx="11" formatCode="0.0">
                  <c:v>27.92</c:v>
                </c:pt>
                <c:pt idx="12" formatCode="0.0">
                  <c:v>26.4</c:v>
                </c:pt>
                <c:pt idx="13" formatCode="0.0">
                  <c:v>23.82</c:v>
                </c:pt>
                <c:pt idx="14" formatCode="0.0">
                  <c:v>24.31</c:v>
                </c:pt>
                <c:pt idx="15" formatCode="0.0">
                  <c:v>26.82</c:v>
                </c:pt>
                <c:pt idx="16" formatCode="0.0">
                  <c:v>28.41</c:v>
                </c:pt>
                <c:pt idx="17" formatCode="0.0">
                  <c:v>28.99</c:v>
                </c:pt>
                <c:pt idx="18" formatCode="0.0">
                  <c:v>28.81</c:v>
                </c:pt>
                <c:pt idx="19" formatCode="0.0">
                  <c:v>28.47</c:v>
                </c:pt>
                <c:pt idx="20" formatCode="0.0">
                  <c:v>29.08</c:v>
                </c:pt>
                <c:pt idx="21" formatCode="0.0">
                  <c:v>28.41</c:v>
                </c:pt>
                <c:pt idx="22" formatCode="0.0">
                  <c:v>28.74</c:v>
                </c:pt>
                <c:pt idx="23" formatCode="0.0">
                  <c:v>28.42</c:v>
                </c:pt>
                <c:pt idx="24" formatCode="0.0">
                  <c:v>26.43</c:v>
                </c:pt>
                <c:pt idx="25" formatCode="0.0">
                  <c:v>24.74</c:v>
                </c:pt>
                <c:pt idx="26" formatCode="0.0">
                  <c:v>25.52</c:v>
                </c:pt>
                <c:pt idx="27" formatCode="0.0">
                  <c:v>25.57</c:v>
                </c:pt>
                <c:pt idx="28" formatCode="0.0">
                  <c:v>28.81</c:v>
                </c:pt>
                <c:pt idx="29" formatCode="0.0">
                  <c:v>28.97</c:v>
                </c:pt>
                <c:pt idx="30" formatCode="0.0">
                  <c:v>29.22</c:v>
                </c:pt>
                <c:pt idx="31" formatCode="0.0">
                  <c:v>29.01</c:v>
                </c:pt>
                <c:pt idx="32" formatCode="0.0">
                  <c:v>29.22</c:v>
                </c:pt>
                <c:pt idx="33" formatCode="0.0">
                  <c:v>29.14</c:v>
                </c:pt>
                <c:pt idx="34" formatCode="0.0">
                  <c:v>28.95</c:v>
                </c:pt>
                <c:pt idx="35" formatCode="0.0">
                  <c:v>28.28</c:v>
                </c:pt>
                <c:pt idx="36" formatCode="0.0">
                  <c:v>27.53</c:v>
                </c:pt>
                <c:pt idx="37" formatCode="0.0">
                  <c:v>25.61</c:v>
                </c:pt>
                <c:pt idx="38" formatCode="0.0">
                  <c:v>23.6</c:v>
                </c:pt>
                <c:pt idx="39" formatCode="0.0">
                  <c:v>26.41</c:v>
                </c:pt>
                <c:pt idx="40" formatCode="0.0">
                  <c:v>28.65</c:v>
                </c:pt>
                <c:pt idx="41" formatCode="0.0">
                  <c:v>28.31</c:v>
                </c:pt>
                <c:pt idx="42" formatCode="0.0">
                  <c:v>29.19</c:v>
                </c:pt>
                <c:pt idx="43" formatCode="0.0">
                  <c:v>28.59</c:v>
                </c:pt>
              </c:numCache>
            </c:numRef>
          </c:yVal>
          <c:smooth val="0"/>
          <c:extLst>
            <c:ext xmlns:c16="http://schemas.microsoft.com/office/drawing/2014/chart" uri="{C3380CC4-5D6E-409C-BE32-E72D297353CC}">
              <c16:uniqueId val="{00000000-CAAE-4464-B217-A713A05D40AD}"/>
            </c:ext>
          </c:extLst>
        </c:ser>
        <c:dLbls>
          <c:showLegendKey val="0"/>
          <c:showVal val="0"/>
          <c:showCatName val="0"/>
          <c:showSerName val="0"/>
          <c:showPercent val="0"/>
          <c:showBubbleSize val="0"/>
        </c:dLbls>
        <c:axId val="634923592"/>
        <c:axId val="634923984"/>
      </c:scatterChart>
      <c:valAx>
        <c:axId val="634923592"/>
        <c:scaling>
          <c:orientation val="minMax"/>
          <c:max val="2024"/>
          <c:min val="1993"/>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923984"/>
        <c:crosses val="autoZero"/>
        <c:crossBetween val="midCat"/>
        <c:majorUnit val="1"/>
        <c:minorUnit val="0.16670000000000004"/>
      </c:valAx>
      <c:valAx>
        <c:axId val="634923984"/>
        <c:scaling>
          <c:orientation val="minMax"/>
          <c:min val="22"/>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9235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Naos SeaWater Table</a:t>
            </a:r>
          </a:p>
        </c:rich>
      </c:tx>
      <c:layout>
        <c:manualLayout>
          <c:xMode val="edge"/>
          <c:yMode val="edge"/>
          <c:x val="0.44357064175268246"/>
          <c:y val="6.2745098039215685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1"/>
          <c:order val="1"/>
          <c:tx>
            <c:v>Manual</c:v>
          </c:tx>
          <c:spPr>
            <a:ln w="28575" cap="rnd">
              <a:solidFill>
                <a:srgbClr val="FF0000"/>
              </a:solidFill>
              <a:round/>
            </a:ln>
            <a:effectLst/>
          </c:spPr>
          <c:marker>
            <c:symbol val="none"/>
          </c:marker>
          <c:xVal>
            <c:numRef>
              <c:f>Vert_Pac!$C$4:$C$999</c:f>
              <c:numCache>
                <c:formatCode>0.0</c:formatCode>
                <c:ptCount val="996"/>
                <c:pt idx="0">
                  <c:v>1993</c:v>
                </c:pt>
                <c:pt idx="1">
                  <c:v>1993.0833333333333</c:v>
                </c:pt>
                <c:pt idx="2">
                  <c:v>1993.1666666666667</c:v>
                </c:pt>
                <c:pt idx="3">
                  <c:v>1993.25</c:v>
                </c:pt>
                <c:pt idx="4">
                  <c:v>1993.3333333333333</c:v>
                </c:pt>
                <c:pt idx="5">
                  <c:v>1993.4166666666667</c:v>
                </c:pt>
                <c:pt idx="6">
                  <c:v>1993.5</c:v>
                </c:pt>
                <c:pt idx="7">
                  <c:v>1993.5833333333333</c:v>
                </c:pt>
                <c:pt idx="8">
                  <c:v>1993.6666666666667</c:v>
                </c:pt>
                <c:pt idx="9">
                  <c:v>1993.75</c:v>
                </c:pt>
                <c:pt idx="10">
                  <c:v>1993.8333333333333</c:v>
                </c:pt>
                <c:pt idx="11">
                  <c:v>1993.9166666666667</c:v>
                </c:pt>
                <c:pt idx="12">
                  <c:v>1994</c:v>
                </c:pt>
                <c:pt idx="13">
                  <c:v>1994.0833333333333</c:v>
                </c:pt>
                <c:pt idx="14">
                  <c:v>1994.1666666666667</c:v>
                </c:pt>
                <c:pt idx="15">
                  <c:v>1994.25</c:v>
                </c:pt>
                <c:pt idx="16">
                  <c:v>1994.3333333333333</c:v>
                </c:pt>
                <c:pt idx="17">
                  <c:v>1994.4166666666667</c:v>
                </c:pt>
                <c:pt idx="18">
                  <c:v>1994.5</c:v>
                </c:pt>
                <c:pt idx="19">
                  <c:v>1994.5833333333333</c:v>
                </c:pt>
                <c:pt idx="20">
                  <c:v>1994.6666666666667</c:v>
                </c:pt>
                <c:pt idx="21">
                  <c:v>1994.75</c:v>
                </c:pt>
                <c:pt idx="22">
                  <c:v>1994.8333333333333</c:v>
                </c:pt>
                <c:pt idx="23">
                  <c:v>1994.9166666666667</c:v>
                </c:pt>
                <c:pt idx="24">
                  <c:v>1995</c:v>
                </c:pt>
                <c:pt idx="25">
                  <c:v>1995.0833333333333</c:v>
                </c:pt>
                <c:pt idx="26">
                  <c:v>1995.1666666666667</c:v>
                </c:pt>
                <c:pt idx="27">
                  <c:v>1995.25</c:v>
                </c:pt>
                <c:pt idx="28">
                  <c:v>1995.3333333333333</c:v>
                </c:pt>
                <c:pt idx="29">
                  <c:v>1995.4166666666667</c:v>
                </c:pt>
                <c:pt idx="30">
                  <c:v>1995.5</c:v>
                </c:pt>
                <c:pt idx="31">
                  <c:v>1995.5833333333333</c:v>
                </c:pt>
                <c:pt idx="32">
                  <c:v>1995.6666666666667</c:v>
                </c:pt>
                <c:pt idx="33">
                  <c:v>1995.75</c:v>
                </c:pt>
                <c:pt idx="34">
                  <c:v>1995.8333333333333</c:v>
                </c:pt>
                <c:pt idx="35">
                  <c:v>1995.9166666666667</c:v>
                </c:pt>
                <c:pt idx="36">
                  <c:v>1996</c:v>
                </c:pt>
                <c:pt idx="37">
                  <c:v>1996.0833333333333</c:v>
                </c:pt>
                <c:pt idx="38">
                  <c:v>1996.1666666666667</c:v>
                </c:pt>
                <c:pt idx="39">
                  <c:v>1996.25</c:v>
                </c:pt>
                <c:pt idx="40">
                  <c:v>1996.3333333333333</c:v>
                </c:pt>
                <c:pt idx="41">
                  <c:v>1996.4166666666667</c:v>
                </c:pt>
                <c:pt idx="42">
                  <c:v>1996.5</c:v>
                </c:pt>
                <c:pt idx="43">
                  <c:v>1996.5833333333333</c:v>
                </c:pt>
                <c:pt idx="44">
                  <c:v>1996.6666666666667</c:v>
                </c:pt>
                <c:pt idx="45">
                  <c:v>1996.75</c:v>
                </c:pt>
                <c:pt idx="46">
                  <c:v>1996.8333333333333</c:v>
                </c:pt>
                <c:pt idx="47">
                  <c:v>1996.9166666666667</c:v>
                </c:pt>
                <c:pt idx="48">
                  <c:v>1997</c:v>
                </c:pt>
                <c:pt idx="49">
                  <c:v>1997.0833333333333</c:v>
                </c:pt>
                <c:pt idx="50">
                  <c:v>1997.1666666666667</c:v>
                </c:pt>
                <c:pt idx="51">
                  <c:v>1997.25</c:v>
                </c:pt>
                <c:pt idx="52">
                  <c:v>1997.3333333333333</c:v>
                </c:pt>
                <c:pt idx="53">
                  <c:v>1997.4166666666667</c:v>
                </c:pt>
                <c:pt idx="54">
                  <c:v>1997.5</c:v>
                </c:pt>
                <c:pt idx="55">
                  <c:v>1997.5833333333333</c:v>
                </c:pt>
                <c:pt idx="56">
                  <c:v>1997.6666666666667</c:v>
                </c:pt>
                <c:pt idx="57">
                  <c:v>1997.75</c:v>
                </c:pt>
                <c:pt idx="58">
                  <c:v>1997.8333333333333</c:v>
                </c:pt>
                <c:pt idx="59">
                  <c:v>1997.9166666666667</c:v>
                </c:pt>
                <c:pt idx="60">
                  <c:v>1998</c:v>
                </c:pt>
                <c:pt idx="61">
                  <c:v>1998.0833333333333</c:v>
                </c:pt>
                <c:pt idx="62">
                  <c:v>1998.1666666666667</c:v>
                </c:pt>
                <c:pt idx="63">
                  <c:v>1998.25</c:v>
                </c:pt>
                <c:pt idx="64">
                  <c:v>1998.3333333333333</c:v>
                </c:pt>
                <c:pt idx="65">
                  <c:v>1998.4166666666667</c:v>
                </c:pt>
                <c:pt idx="66">
                  <c:v>1998.5</c:v>
                </c:pt>
                <c:pt idx="67">
                  <c:v>1998.5833333333333</c:v>
                </c:pt>
                <c:pt idx="68">
                  <c:v>1998.6666666666667</c:v>
                </c:pt>
                <c:pt idx="69">
                  <c:v>1998.75</c:v>
                </c:pt>
                <c:pt idx="70">
                  <c:v>1998.8333333333333</c:v>
                </c:pt>
                <c:pt idx="71">
                  <c:v>1998.9166666666667</c:v>
                </c:pt>
                <c:pt idx="72">
                  <c:v>1999</c:v>
                </c:pt>
                <c:pt idx="73">
                  <c:v>1999.0833333333333</c:v>
                </c:pt>
                <c:pt idx="74">
                  <c:v>1999.1666666666667</c:v>
                </c:pt>
                <c:pt idx="75">
                  <c:v>1999.25</c:v>
                </c:pt>
                <c:pt idx="76">
                  <c:v>1999.3333333333333</c:v>
                </c:pt>
                <c:pt idx="77">
                  <c:v>1999.4166666666667</c:v>
                </c:pt>
                <c:pt idx="78">
                  <c:v>1999.5</c:v>
                </c:pt>
                <c:pt idx="79">
                  <c:v>1999.5833333333333</c:v>
                </c:pt>
                <c:pt idx="80">
                  <c:v>1999.6666666666667</c:v>
                </c:pt>
                <c:pt idx="81">
                  <c:v>1999.75</c:v>
                </c:pt>
                <c:pt idx="82">
                  <c:v>1999.8333333333333</c:v>
                </c:pt>
                <c:pt idx="83">
                  <c:v>1999.9166666666667</c:v>
                </c:pt>
                <c:pt idx="84">
                  <c:v>2000</c:v>
                </c:pt>
                <c:pt idx="85">
                  <c:v>2000.0833333333333</c:v>
                </c:pt>
                <c:pt idx="86">
                  <c:v>2000.1666666666667</c:v>
                </c:pt>
                <c:pt idx="87">
                  <c:v>2000.25</c:v>
                </c:pt>
                <c:pt idx="88">
                  <c:v>2000.3333333333333</c:v>
                </c:pt>
                <c:pt idx="89">
                  <c:v>2000.4166666666667</c:v>
                </c:pt>
                <c:pt idx="90">
                  <c:v>2000.5</c:v>
                </c:pt>
                <c:pt idx="91">
                  <c:v>2000.5833333333333</c:v>
                </c:pt>
                <c:pt idx="92">
                  <c:v>2000.6666666666667</c:v>
                </c:pt>
                <c:pt idx="93">
                  <c:v>2000.75</c:v>
                </c:pt>
                <c:pt idx="94">
                  <c:v>2000.8333333333333</c:v>
                </c:pt>
                <c:pt idx="95">
                  <c:v>2000.9166666666667</c:v>
                </c:pt>
                <c:pt idx="96">
                  <c:v>2001</c:v>
                </c:pt>
                <c:pt idx="97">
                  <c:v>2001.0833333333333</c:v>
                </c:pt>
                <c:pt idx="98">
                  <c:v>2001.1666666666667</c:v>
                </c:pt>
                <c:pt idx="99">
                  <c:v>2001.25</c:v>
                </c:pt>
                <c:pt idx="100">
                  <c:v>2001.3333333333333</c:v>
                </c:pt>
                <c:pt idx="101">
                  <c:v>2001.4166666666667</c:v>
                </c:pt>
                <c:pt idx="102">
                  <c:v>2001.5</c:v>
                </c:pt>
                <c:pt idx="103">
                  <c:v>2001.5833333333333</c:v>
                </c:pt>
                <c:pt idx="104">
                  <c:v>2001.6666666666667</c:v>
                </c:pt>
                <c:pt idx="105">
                  <c:v>2001.75</c:v>
                </c:pt>
                <c:pt idx="106">
                  <c:v>2001.8333333333333</c:v>
                </c:pt>
                <c:pt idx="107">
                  <c:v>2001.9166666666667</c:v>
                </c:pt>
                <c:pt idx="108">
                  <c:v>2002</c:v>
                </c:pt>
                <c:pt idx="109">
                  <c:v>2002.0833333333333</c:v>
                </c:pt>
                <c:pt idx="110">
                  <c:v>2002.1666666666667</c:v>
                </c:pt>
                <c:pt idx="111">
                  <c:v>2002.25</c:v>
                </c:pt>
                <c:pt idx="112">
                  <c:v>2002.3333333333333</c:v>
                </c:pt>
                <c:pt idx="113">
                  <c:v>2002.4166666666667</c:v>
                </c:pt>
                <c:pt idx="114">
                  <c:v>2002.5</c:v>
                </c:pt>
                <c:pt idx="115">
                  <c:v>2002.5833333333333</c:v>
                </c:pt>
                <c:pt idx="116">
                  <c:v>2002.6666666666667</c:v>
                </c:pt>
                <c:pt idx="117">
                  <c:v>2002.75</c:v>
                </c:pt>
                <c:pt idx="118">
                  <c:v>2002.8333333333333</c:v>
                </c:pt>
                <c:pt idx="119">
                  <c:v>2002.9166666666667</c:v>
                </c:pt>
                <c:pt idx="120">
                  <c:v>2003</c:v>
                </c:pt>
                <c:pt idx="121">
                  <c:v>2003.0833333333333</c:v>
                </c:pt>
                <c:pt idx="122">
                  <c:v>2003.1666666666667</c:v>
                </c:pt>
                <c:pt idx="123">
                  <c:v>2003.25</c:v>
                </c:pt>
                <c:pt idx="124">
                  <c:v>2003.3333333333333</c:v>
                </c:pt>
                <c:pt idx="125">
                  <c:v>2003.4166666666667</c:v>
                </c:pt>
                <c:pt idx="126">
                  <c:v>2003.5</c:v>
                </c:pt>
                <c:pt idx="127">
                  <c:v>2003.5833333333333</c:v>
                </c:pt>
                <c:pt idx="128">
                  <c:v>2003.6666666666667</c:v>
                </c:pt>
                <c:pt idx="129">
                  <c:v>2003.75</c:v>
                </c:pt>
                <c:pt idx="130">
                  <c:v>2003.8333333333333</c:v>
                </c:pt>
                <c:pt idx="131">
                  <c:v>2003.9166666666667</c:v>
                </c:pt>
                <c:pt idx="132">
                  <c:v>2004</c:v>
                </c:pt>
                <c:pt idx="133">
                  <c:v>2004.0833333333333</c:v>
                </c:pt>
                <c:pt idx="134">
                  <c:v>2004.1666666666667</c:v>
                </c:pt>
                <c:pt idx="135">
                  <c:v>2004.25</c:v>
                </c:pt>
                <c:pt idx="136">
                  <c:v>2004.3333333333333</c:v>
                </c:pt>
                <c:pt idx="137">
                  <c:v>2004.4166666666667</c:v>
                </c:pt>
                <c:pt idx="138">
                  <c:v>2004.5</c:v>
                </c:pt>
                <c:pt idx="139">
                  <c:v>2004.5833333333333</c:v>
                </c:pt>
                <c:pt idx="140">
                  <c:v>2004.6666666666667</c:v>
                </c:pt>
                <c:pt idx="141">
                  <c:v>2004.75</c:v>
                </c:pt>
                <c:pt idx="142">
                  <c:v>2004.8333333333333</c:v>
                </c:pt>
                <c:pt idx="143">
                  <c:v>2004.9166666666667</c:v>
                </c:pt>
                <c:pt idx="144">
                  <c:v>2005</c:v>
                </c:pt>
                <c:pt idx="145">
                  <c:v>2005.0833333333333</c:v>
                </c:pt>
                <c:pt idx="146">
                  <c:v>2005.1666666666667</c:v>
                </c:pt>
                <c:pt idx="147">
                  <c:v>2005.25</c:v>
                </c:pt>
                <c:pt idx="148">
                  <c:v>2005.3333333333333</c:v>
                </c:pt>
                <c:pt idx="149">
                  <c:v>2005.4166666666667</c:v>
                </c:pt>
                <c:pt idx="150">
                  <c:v>2005.5</c:v>
                </c:pt>
                <c:pt idx="151">
                  <c:v>2005.5833333333333</c:v>
                </c:pt>
                <c:pt idx="152">
                  <c:v>2005.6666666666667</c:v>
                </c:pt>
                <c:pt idx="153">
                  <c:v>2005.75</c:v>
                </c:pt>
                <c:pt idx="154">
                  <c:v>2005.8333333333333</c:v>
                </c:pt>
                <c:pt idx="155">
                  <c:v>2005.9166666666667</c:v>
                </c:pt>
                <c:pt idx="156">
                  <c:v>2006</c:v>
                </c:pt>
                <c:pt idx="157">
                  <c:v>2006.0833333333333</c:v>
                </c:pt>
                <c:pt idx="158">
                  <c:v>2006.1666666666667</c:v>
                </c:pt>
                <c:pt idx="159">
                  <c:v>2006.25</c:v>
                </c:pt>
                <c:pt idx="160">
                  <c:v>2006.3333333333333</c:v>
                </c:pt>
                <c:pt idx="161">
                  <c:v>2006.4166666666667</c:v>
                </c:pt>
                <c:pt idx="162">
                  <c:v>2006.5</c:v>
                </c:pt>
                <c:pt idx="163">
                  <c:v>2006.5833333333333</c:v>
                </c:pt>
                <c:pt idx="164">
                  <c:v>2006.6666666666667</c:v>
                </c:pt>
                <c:pt idx="165">
                  <c:v>2006.75</c:v>
                </c:pt>
                <c:pt idx="166">
                  <c:v>2006.8333333333333</c:v>
                </c:pt>
                <c:pt idx="167">
                  <c:v>2006.9166666666667</c:v>
                </c:pt>
                <c:pt idx="168">
                  <c:v>2007</c:v>
                </c:pt>
                <c:pt idx="169">
                  <c:v>2007.0833333333333</c:v>
                </c:pt>
                <c:pt idx="170">
                  <c:v>2007.1666666666667</c:v>
                </c:pt>
                <c:pt idx="171">
                  <c:v>2007.25</c:v>
                </c:pt>
                <c:pt idx="172">
                  <c:v>2007.3333333333333</c:v>
                </c:pt>
                <c:pt idx="173">
                  <c:v>2007.4166666666667</c:v>
                </c:pt>
                <c:pt idx="174">
                  <c:v>2007.5</c:v>
                </c:pt>
                <c:pt idx="175">
                  <c:v>2007.5833333333333</c:v>
                </c:pt>
                <c:pt idx="176">
                  <c:v>2007.6666666666667</c:v>
                </c:pt>
                <c:pt idx="177">
                  <c:v>2007.75</c:v>
                </c:pt>
                <c:pt idx="178">
                  <c:v>2007.8333333333333</c:v>
                </c:pt>
                <c:pt idx="179">
                  <c:v>2007.9166666666667</c:v>
                </c:pt>
                <c:pt idx="180">
                  <c:v>2008</c:v>
                </c:pt>
                <c:pt idx="181">
                  <c:v>2008.0833333333333</c:v>
                </c:pt>
                <c:pt idx="182">
                  <c:v>2008.1666666666667</c:v>
                </c:pt>
                <c:pt idx="183">
                  <c:v>2008.25</c:v>
                </c:pt>
                <c:pt idx="184">
                  <c:v>2008.3333333333333</c:v>
                </c:pt>
                <c:pt idx="185">
                  <c:v>2008.4166666666667</c:v>
                </c:pt>
                <c:pt idx="186">
                  <c:v>2008.5</c:v>
                </c:pt>
                <c:pt idx="187">
                  <c:v>2008.5833333333333</c:v>
                </c:pt>
                <c:pt idx="188">
                  <c:v>2008.6666666666667</c:v>
                </c:pt>
                <c:pt idx="189">
                  <c:v>2008.75</c:v>
                </c:pt>
                <c:pt idx="190">
                  <c:v>2008.8333333333333</c:v>
                </c:pt>
                <c:pt idx="191">
                  <c:v>2008.9166666666667</c:v>
                </c:pt>
                <c:pt idx="192">
                  <c:v>2009</c:v>
                </c:pt>
                <c:pt idx="193">
                  <c:v>2009.0833333333333</c:v>
                </c:pt>
                <c:pt idx="194">
                  <c:v>2009.1666666666667</c:v>
                </c:pt>
                <c:pt idx="195">
                  <c:v>2009.25</c:v>
                </c:pt>
                <c:pt idx="196">
                  <c:v>2009.3333333333333</c:v>
                </c:pt>
                <c:pt idx="197">
                  <c:v>2009.4166666666667</c:v>
                </c:pt>
                <c:pt idx="198">
                  <c:v>2009.5</c:v>
                </c:pt>
                <c:pt idx="199">
                  <c:v>2009.5833333333333</c:v>
                </c:pt>
                <c:pt idx="200">
                  <c:v>2009.6666666666667</c:v>
                </c:pt>
                <c:pt idx="201">
                  <c:v>2009.75</c:v>
                </c:pt>
                <c:pt idx="202">
                  <c:v>2009.8333333333333</c:v>
                </c:pt>
                <c:pt idx="203">
                  <c:v>2009.9166666666667</c:v>
                </c:pt>
                <c:pt idx="204">
                  <c:v>2010</c:v>
                </c:pt>
                <c:pt idx="205">
                  <c:v>2010.0833333333333</c:v>
                </c:pt>
                <c:pt idx="206">
                  <c:v>2010.1666666666667</c:v>
                </c:pt>
                <c:pt idx="207">
                  <c:v>2010.25</c:v>
                </c:pt>
                <c:pt idx="208">
                  <c:v>2010.3333333333333</c:v>
                </c:pt>
                <c:pt idx="209">
                  <c:v>2010.4166666666667</c:v>
                </c:pt>
                <c:pt idx="210">
                  <c:v>2010.5</c:v>
                </c:pt>
                <c:pt idx="211">
                  <c:v>2010.5833333333333</c:v>
                </c:pt>
                <c:pt idx="212">
                  <c:v>2010.6666666666667</c:v>
                </c:pt>
                <c:pt idx="213">
                  <c:v>2010.75</c:v>
                </c:pt>
                <c:pt idx="214">
                  <c:v>2010.8333333333333</c:v>
                </c:pt>
                <c:pt idx="215">
                  <c:v>2010.9166666666667</c:v>
                </c:pt>
                <c:pt idx="216">
                  <c:v>2011</c:v>
                </c:pt>
                <c:pt idx="217">
                  <c:v>2011.0833333333333</c:v>
                </c:pt>
                <c:pt idx="218">
                  <c:v>2011.1666666666667</c:v>
                </c:pt>
                <c:pt idx="219">
                  <c:v>2011.25</c:v>
                </c:pt>
                <c:pt idx="220">
                  <c:v>2011.3333333333333</c:v>
                </c:pt>
                <c:pt idx="221">
                  <c:v>2011.4166666666667</c:v>
                </c:pt>
                <c:pt idx="222">
                  <c:v>2011.5</c:v>
                </c:pt>
                <c:pt idx="223">
                  <c:v>2011.5833333333333</c:v>
                </c:pt>
                <c:pt idx="224">
                  <c:v>2011.6666666666667</c:v>
                </c:pt>
                <c:pt idx="225">
                  <c:v>2011.75</c:v>
                </c:pt>
                <c:pt idx="226">
                  <c:v>2011.8333333333333</c:v>
                </c:pt>
                <c:pt idx="227">
                  <c:v>2011.9166666666667</c:v>
                </c:pt>
                <c:pt idx="228">
                  <c:v>2012</c:v>
                </c:pt>
                <c:pt idx="229">
                  <c:v>2012.0833333333333</c:v>
                </c:pt>
                <c:pt idx="230">
                  <c:v>2012.1666666666667</c:v>
                </c:pt>
                <c:pt idx="231">
                  <c:v>2012.25</c:v>
                </c:pt>
                <c:pt idx="232">
                  <c:v>2012.3333333333333</c:v>
                </c:pt>
                <c:pt idx="233">
                  <c:v>2012.4166666666667</c:v>
                </c:pt>
                <c:pt idx="234">
                  <c:v>2012.5</c:v>
                </c:pt>
                <c:pt idx="235">
                  <c:v>2012.5833333333333</c:v>
                </c:pt>
                <c:pt idx="236">
                  <c:v>2012.6666666666667</c:v>
                </c:pt>
                <c:pt idx="237">
                  <c:v>2012.75</c:v>
                </c:pt>
                <c:pt idx="238">
                  <c:v>2012.8333333333333</c:v>
                </c:pt>
                <c:pt idx="239">
                  <c:v>2012.9166666666667</c:v>
                </c:pt>
                <c:pt idx="240">
                  <c:v>2013</c:v>
                </c:pt>
                <c:pt idx="241">
                  <c:v>2013.0833333333333</c:v>
                </c:pt>
                <c:pt idx="242">
                  <c:v>2013.1666666666667</c:v>
                </c:pt>
                <c:pt idx="243">
                  <c:v>2013.25</c:v>
                </c:pt>
                <c:pt idx="244">
                  <c:v>2013.3333333333333</c:v>
                </c:pt>
                <c:pt idx="245">
                  <c:v>2013.4166666666667</c:v>
                </c:pt>
                <c:pt idx="246">
                  <c:v>2013.5</c:v>
                </c:pt>
                <c:pt idx="247">
                  <c:v>2013.5833333333333</c:v>
                </c:pt>
                <c:pt idx="248">
                  <c:v>2013.6666666666667</c:v>
                </c:pt>
                <c:pt idx="249">
                  <c:v>2013.75</c:v>
                </c:pt>
                <c:pt idx="250">
                  <c:v>2013.8333333333333</c:v>
                </c:pt>
                <c:pt idx="251">
                  <c:v>2013.9166666666667</c:v>
                </c:pt>
                <c:pt idx="252">
                  <c:v>2014</c:v>
                </c:pt>
                <c:pt idx="253">
                  <c:v>2014.0833333333333</c:v>
                </c:pt>
                <c:pt idx="254">
                  <c:v>2014.1666666666667</c:v>
                </c:pt>
                <c:pt idx="255">
                  <c:v>2014.25</c:v>
                </c:pt>
                <c:pt idx="256">
                  <c:v>2014.3333333333333</c:v>
                </c:pt>
                <c:pt idx="257">
                  <c:v>2014.4166666666667</c:v>
                </c:pt>
                <c:pt idx="258">
                  <c:v>2014.5</c:v>
                </c:pt>
                <c:pt idx="259">
                  <c:v>2014.5833333333333</c:v>
                </c:pt>
                <c:pt idx="260">
                  <c:v>2014.6666666666667</c:v>
                </c:pt>
                <c:pt idx="261">
                  <c:v>2014.75</c:v>
                </c:pt>
                <c:pt idx="262">
                  <c:v>2014.8333333333333</c:v>
                </c:pt>
                <c:pt idx="263">
                  <c:v>2014.9166666666667</c:v>
                </c:pt>
                <c:pt idx="264">
                  <c:v>2015</c:v>
                </c:pt>
                <c:pt idx="265">
                  <c:v>2015.0833333333333</c:v>
                </c:pt>
                <c:pt idx="266">
                  <c:v>2015.1666666666667</c:v>
                </c:pt>
                <c:pt idx="267">
                  <c:v>2015.25</c:v>
                </c:pt>
                <c:pt idx="268">
                  <c:v>2015.3333333333333</c:v>
                </c:pt>
                <c:pt idx="269">
                  <c:v>2015.4166666666667</c:v>
                </c:pt>
                <c:pt idx="270">
                  <c:v>2015.5</c:v>
                </c:pt>
                <c:pt idx="271">
                  <c:v>2015.5833333333333</c:v>
                </c:pt>
                <c:pt idx="272">
                  <c:v>2015.6666666666667</c:v>
                </c:pt>
                <c:pt idx="273">
                  <c:v>2015.75</c:v>
                </c:pt>
                <c:pt idx="274">
                  <c:v>2015.8333333333333</c:v>
                </c:pt>
                <c:pt idx="275">
                  <c:v>2015.9166666666667</c:v>
                </c:pt>
                <c:pt idx="276">
                  <c:v>2016</c:v>
                </c:pt>
                <c:pt idx="277">
                  <c:v>2016.0833333333333</c:v>
                </c:pt>
                <c:pt idx="278">
                  <c:v>2016.1666666666667</c:v>
                </c:pt>
                <c:pt idx="279">
                  <c:v>2016.25</c:v>
                </c:pt>
                <c:pt idx="280">
                  <c:v>2016.3333333333333</c:v>
                </c:pt>
                <c:pt idx="281">
                  <c:v>2016.4166666666667</c:v>
                </c:pt>
                <c:pt idx="282">
                  <c:v>2016.5</c:v>
                </c:pt>
                <c:pt idx="283">
                  <c:v>2016.5833333333333</c:v>
                </c:pt>
                <c:pt idx="284">
                  <c:v>2016.6666666666667</c:v>
                </c:pt>
                <c:pt idx="285">
                  <c:v>2016.75</c:v>
                </c:pt>
                <c:pt idx="286">
                  <c:v>2016.8333333333333</c:v>
                </c:pt>
                <c:pt idx="287">
                  <c:v>2016.9166666666667</c:v>
                </c:pt>
                <c:pt idx="288">
                  <c:v>2017</c:v>
                </c:pt>
                <c:pt idx="289">
                  <c:v>2017.0833333333333</c:v>
                </c:pt>
                <c:pt idx="290">
                  <c:v>2017.1666666666667</c:v>
                </c:pt>
                <c:pt idx="291">
                  <c:v>2017.25</c:v>
                </c:pt>
                <c:pt idx="292">
                  <c:v>2017.3333333333333</c:v>
                </c:pt>
                <c:pt idx="293">
                  <c:v>2017.4166666666667</c:v>
                </c:pt>
                <c:pt idx="294">
                  <c:v>2017.5</c:v>
                </c:pt>
                <c:pt idx="295">
                  <c:v>2017.5833333333333</c:v>
                </c:pt>
                <c:pt idx="296">
                  <c:v>2017.6666666666667</c:v>
                </c:pt>
                <c:pt idx="297">
                  <c:v>2017.75</c:v>
                </c:pt>
                <c:pt idx="298">
                  <c:v>2017.8333333333333</c:v>
                </c:pt>
                <c:pt idx="299">
                  <c:v>2017.9166666666667</c:v>
                </c:pt>
                <c:pt idx="300">
                  <c:v>2018</c:v>
                </c:pt>
                <c:pt idx="301">
                  <c:v>2018.0833333333333</c:v>
                </c:pt>
                <c:pt idx="302">
                  <c:v>2018.1666666666667</c:v>
                </c:pt>
                <c:pt idx="303">
                  <c:v>2018.25</c:v>
                </c:pt>
                <c:pt idx="304">
                  <c:v>2018.3333333333333</c:v>
                </c:pt>
                <c:pt idx="305">
                  <c:v>2018.4166666666667</c:v>
                </c:pt>
                <c:pt idx="306">
                  <c:v>2018.5</c:v>
                </c:pt>
                <c:pt idx="307">
                  <c:v>2018.5833333333333</c:v>
                </c:pt>
                <c:pt idx="308">
                  <c:v>2018.6666666666667</c:v>
                </c:pt>
                <c:pt idx="309">
                  <c:v>2018.75</c:v>
                </c:pt>
                <c:pt idx="310">
                  <c:v>2018.8333333333333</c:v>
                </c:pt>
                <c:pt idx="311">
                  <c:v>2018.9166666666667</c:v>
                </c:pt>
                <c:pt idx="312">
                  <c:v>2019</c:v>
                </c:pt>
                <c:pt idx="313">
                  <c:v>2019.0833333333333</c:v>
                </c:pt>
                <c:pt idx="314">
                  <c:v>2019.1666666666667</c:v>
                </c:pt>
                <c:pt idx="315">
                  <c:v>2019.25</c:v>
                </c:pt>
                <c:pt idx="316">
                  <c:v>2019.3333333333333</c:v>
                </c:pt>
                <c:pt idx="317">
                  <c:v>2019.4166666666667</c:v>
                </c:pt>
                <c:pt idx="318">
                  <c:v>2019.5</c:v>
                </c:pt>
                <c:pt idx="319">
                  <c:v>2019.5833333333333</c:v>
                </c:pt>
                <c:pt idx="320">
                  <c:v>2019.6666666666667</c:v>
                </c:pt>
                <c:pt idx="321">
                  <c:v>2019.75</c:v>
                </c:pt>
                <c:pt idx="322">
                  <c:v>2019.8333333333333</c:v>
                </c:pt>
                <c:pt idx="323">
                  <c:v>2019.9166666666667</c:v>
                </c:pt>
                <c:pt idx="324">
                  <c:v>2020</c:v>
                </c:pt>
                <c:pt idx="325">
                  <c:v>2020.0833333333333</c:v>
                </c:pt>
                <c:pt idx="326">
                  <c:v>2020.1666666666667</c:v>
                </c:pt>
                <c:pt idx="327">
                  <c:v>2020.25</c:v>
                </c:pt>
                <c:pt idx="328">
                  <c:v>2020.3333333333333</c:v>
                </c:pt>
                <c:pt idx="329">
                  <c:v>2020.4166666666667</c:v>
                </c:pt>
                <c:pt idx="330">
                  <c:v>2020.5</c:v>
                </c:pt>
                <c:pt idx="331">
                  <c:v>2020.5833333333333</c:v>
                </c:pt>
                <c:pt idx="332">
                  <c:v>2020.6666666666667</c:v>
                </c:pt>
                <c:pt idx="333">
                  <c:v>2020.75</c:v>
                </c:pt>
                <c:pt idx="334">
                  <c:v>2020.8333333333333</c:v>
                </c:pt>
                <c:pt idx="335">
                  <c:v>2020.9166666666667</c:v>
                </c:pt>
                <c:pt idx="336">
                  <c:v>2021</c:v>
                </c:pt>
                <c:pt idx="337">
                  <c:v>2021.0833333333333</c:v>
                </c:pt>
                <c:pt idx="338">
                  <c:v>2021.1666666666667</c:v>
                </c:pt>
                <c:pt idx="339">
                  <c:v>2021.25</c:v>
                </c:pt>
                <c:pt idx="340">
                  <c:v>2021.3333333333333</c:v>
                </c:pt>
                <c:pt idx="341">
                  <c:v>2021.4166666666667</c:v>
                </c:pt>
                <c:pt idx="342">
                  <c:v>2021.5</c:v>
                </c:pt>
                <c:pt idx="343">
                  <c:v>2021.5833333333333</c:v>
                </c:pt>
                <c:pt idx="344">
                  <c:v>2021.6666666666667</c:v>
                </c:pt>
                <c:pt idx="345">
                  <c:v>2021.75</c:v>
                </c:pt>
                <c:pt idx="346">
                  <c:v>2021.8333333333333</c:v>
                </c:pt>
                <c:pt idx="347">
                  <c:v>2021.9166666666667</c:v>
                </c:pt>
                <c:pt idx="348">
                  <c:v>2022</c:v>
                </c:pt>
                <c:pt idx="349">
                  <c:v>2022.0833333333333</c:v>
                </c:pt>
                <c:pt idx="350">
                  <c:v>2022.1666666666667</c:v>
                </c:pt>
                <c:pt idx="351">
                  <c:v>2022.25</c:v>
                </c:pt>
                <c:pt idx="352">
                  <c:v>2022.3333333333333</c:v>
                </c:pt>
                <c:pt idx="353">
                  <c:v>2022.4166666666667</c:v>
                </c:pt>
                <c:pt idx="354">
                  <c:v>2022.5</c:v>
                </c:pt>
                <c:pt idx="355">
                  <c:v>2022.5833333333333</c:v>
                </c:pt>
                <c:pt idx="356">
                  <c:v>2022.6666666666667</c:v>
                </c:pt>
                <c:pt idx="357">
                  <c:v>2022.75</c:v>
                </c:pt>
                <c:pt idx="358">
                  <c:v>2022.8333333333333</c:v>
                </c:pt>
                <c:pt idx="359">
                  <c:v>2022.9166666666667</c:v>
                </c:pt>
              </c:numCache>
            </c:numRef>
          </c:xVal>
          <c:yVal>
            <c:numRef>
              <c:f>Vert_Pac!$M$4:$M$999</c:f>
              <c:numCache>
                <c:formatCode>0.0</c:formatCode>
                <c:ptCount val="996"/>
                <c:pt idx="10">
                  <c:v>27.4</c:v>
                </c:pt>
                <c:pt idx="11">
                  <c:v>26.65</c:v>
                </c:pt>
                <c:pt idx="12">
                  <c:v>24.94</c:v>
                </c:pt>
                <c:pt idx="13">
                  <c:v>24.92</c:v>
                </c:pt>
                <c:pt idx="14">
                  <c:v>27.26</c:v>
                </c:pt>
                <c:pt idx="15">
                  <c:v>28.13</c:v>
                </c:pt>
                <c:pt idx="16">
                  <c:v>28.56</c:v>
                </c:pt>
                <c:pt idx="17">
                  <c:v>28.55</c:v>
                </c:pt>
                <c:pt idx="18">
                  <c:v>28.7</c:v>
                </c:pt>
                <c:pt idx="19">
                  <c:v>28.58</c:v>
                </c:pt>
                <c:pt idx="20">
                  <c:v>28.42</c:v>
                </c:pt>
                <c:pt idx="21">
                  <c:v>27.6</c:v>
                </c:pt>
                <c:pt idx="22">
                  <c:v>27.95</c:v>
                </c:pt>
                <c:pt idx="23">
                  <c:v>25.68</c:v>
                </c:pt>
                <c:pt idx="24">
                  <c:v>24.55</c:v>
                </c:pt>
                <c:pt idx="25">
                  <c:v>26.02</c:v>
                </c:pt>
                <c:pt idx="26">
                  <c:v>27.83</c:v>
                </c:pt>
                <c:pt idx="27">
                  <c:v>28.29</c:v>
                </c:pt>
                <c:pt idx="28">
                  <c:v>29.01</c:v>
                </c:pt>
                <c:pt idx="29">
                  <c:v>28.68</c:v>
                </c:pt>
                <c:pt idx="30">
                  <c:v>29.49</c:v>
                </c:pt>
                <c:pt idx="31">
                  <c:v>29.83</c:v>
                </c:pt>
                <c:pt idx="32">
                  <c:v>29.12</c:v>
                </c:pt>
                <c:pt idx="33">
                  <c:v>28.69</c:v>
                </c:pt>
                <c:pt idx="34">
                  <c:v>28.07</c:v>
                </c:pt>
                <c:pt idx="35">
                  <c:v>27.86</c:v>
                </c:pt>
                <c:pt idx="36">
                  <c:v>27.35</c:v>
                </c:pt>
                <c:pt idx="37">
                  <c:v>26.44</c:v>
                </c:pt>
                <c:pt idx="38">
                  <c:v>27.62</c:v>
                </c:pt>
                <c:pt idx="39">
                  <c:v>28.95</c:v>
                </c:pt>
                <c:pt idx="40">
                  <c:v>28.85</c:v>
                </c:pt>
                <c:pt idx="41">
                  <c:v>28.48</c:v>
                </c:pt>
                <c:pt idx="42">
                  <c:v>28.56</c:v>
                </c:pt>
                <c:pt idx="43">
                  <c:v>29.03</c:v>
                </c:pt>
                <c:pt idx="44">
                  <c:v>28.55</c:v>
                </c:pt>
                <c:pt idx="45">
                  <c:v>27.74</c:v>
                </c:pt>
                <c:pt idx="46">
                  <c:v>27.72</c:v>
                </c:pt>
                <c:pt idx="47">
                  <c:v>27.02</c:v>
                </c:pt>
                <c:pt idx="48">
                  <c:v>27.28</c:v>
                </c:pt>
                <c:pt idx="49">
                  <c:v>23.85</c:v>
                </c:pt>
                <c:pt idx="50">
                  <c:v>26.11</c:v>
                </c:pt>
                <c:pt idx="51">
                  <c:v>28.49</c:v>
                </c:pt>
                <c:pt idx="52">
                  <c:v>29.12</c:v>
                </c:pt>
                <c:pt idx="53">
                  <c:v>29.14</c:v>
                </c:pt>
                <c:pt idx="54">
                  <c:v>29.59</c:v>
                </c:pt>
                <c:pt idx="55">
                  <c:v>29.88</c:v>
                </c:pt>
                <c:pt idx="56">
                  <c:v>29.8</c:v>
                </c:pt>
                <c:pt idx="57">
                  <c:v>29.44</c:v>
                </c:pt>
                <c:pt idx="58">
                  <c:v>28.79</c:v>
                </c:pt>
                <c:pt idx="59">
                  <c:v>27.02</c:v>
                </c:pt>
                <c:pt idx="60">
                  <c:v>27.86</c:v>
                </c:pt>
                <c:pt idx="61">
                  <c:v>28.03</c:v>
                </c:pt>
                <c:pt idx="62">
                  <c:v>28.5</c:v>
                </c:pt>
                <c:pt idx="63">
                  <c:v>30.05</c:v>
                </c:pt>
                <c:pt idx="64">
                  <c:v>29.9</c:v>
                </c:pt>
                <c:pt idx="65">
                  <c:v>29.71</c:v>
                </c:pt>
                <c:pt idx="66">
                  <c:v>29.16</c:v>
                </c:pt>
                <c:pt idx="67">
                  <c:v>30.11</c:v>
                </c:pt>
                <c:pt idx="68">
                  <c:v>29.33</c:v>
                </c:pt>
                <c:pt idx="69">
                  <c:v>29.02</c:v>
                </c:pt>
                <c:pt idx="70">
                  <c:v>28.1</c:v>
                </c:pt>
                <c:pt idx="71">
                  <c:v>27.98</c:v>
                </c:pt>
                <c:pt idx="72">
                  <c:v>25.71</c:v>
                </c:pt>
                <c:pt idx="73">
                  <c:v>25</c:v>
                </c:pt>
                <c:pt idx="74">
                  <c:v>26.81</c:v>
                </c:pt>
                <c:pt idx="75">
                  <c:v>28.91</c:v>
                </c:pt>
                <c:pt idx="76">
                  <c:v>28.87</c:v>
                </c:pt>
                <c:pt idx="77">
                  <c:v>28.72</c:v>
                </c:pt>
                <c:pt idx="78">
                  <c:v>28.76</c:v>
                </c:pt>
                <c:pt idx="79">
                  <c:v>28.55</c:v>
                </c:pt>
                <c:pt idx="80">
                  <c:v>28.37</c:v>
                </c:pt>
                <c:pt idx="81">
                  <c:v>27.43</c:v>
                </c:pt>
                <c:pt idx="82">
                  <c:v>27.4</c:v>
                </c:pt>
                <c:pt idx="83">
                  <c:v>26.85</c:v>
                </c:pt>
                <c:pt idx="84">
                  <c:v>26.92</c:v>
                </c:pt>
                <c:pt idx="85">
                  <c:v>25.36</c:v>
                </c:pt>
                <c:pt idx="86">
                  <c:v>23.95</c:v>
                </c:pt>
                <c:pt idx="87">
                  <c:v>26.23</c:v>
                </c:pt>
                <c:pt idx="88">
                  <c:v>28.28</c:v>
                </c:pt>
                <c:pt idx="89">
                  <c:v>28.59</c:v>
                </c:pt>
                <c:pt idx="90">
                  <c:v>28.34</c:v>
                </c:pt>
                <c:pt idx="91">
                  <c:v>28.73</c:v>
                </c:pt>
                <c:pt idx="92">
                  <c:v>28.97</c:v>
                </c:pt>
                <c:pt idx="93">
                  <c:v>28.36</c:v>
                </c:pt>
                <c:pt idx="94">
                  <c:v>28.79</c:v>
                </c:pt>
                <c:pt idx="95">
                  <c:v>28.15</c:v>
                </c:pt>
                <c:pt idx="96">
                  <c:v>26.66</c:v>
                </c:pt>
                <c:pt idx="97">
                  <c:v>23.46</c:v>
                </c:pt>
                <c:pt idx="98">
                  <c:v>23.32</c:v>
                </c:pt>
                <c:pt idx="99">
                  <c:v>25.22</c:v>
                </c:pt>
                <c:pt idx="100">
                  <c:v>27.73</c:v>
                </c:pt>
                <c:pt idx="101">
                  <c:v>29.08</c:v>
                </c:pt>
                <c:pt idx="102">
                  <c:v>28.45</c:v>
                </c:pt>
                <c:pt idx="103">
                  <c:v>29.21</c:v>
                </c:pt>
                <c:pt idx="104">
                  <c:v>28.6</c:v>
                </c:pt>
                <c:pt idx="105">
                  <c:v>28.89</c:v>
                </c:pt>
                <c:pt idx="106">
                  <c:v>27.98</c:v>
                </c:pt>
                <c:pt idx="107">
                  <c:v>27.74</c:v>
                </c:pt>
                <c:pt idx="108">
                  <c:v>27.98</c:v>
                </c:pt>
                <c:pt idx="109">
                  <c:v>25.61</c:v>
                </c:pt>
                <c:pt idx="110">
                  <c:v>23.88</c:v>
                </c:pt>
                <c:pt idx="111">
                  <c:v>24.78</c:v>
                </c:pt>
                <c:pt idx="112">
                  <c:v>28.6</c:v>
                </c:pt>
                <c:pt idx="113">
                  <c:v>29.27</c:v>
                </c:pt>
                <c:pt idx="116">
                  <c:v>29.43</c:v>
                </c:pt>
                <c:pt idx="117">
                  <c:v>28.69</c:v>
                </c:pt>
                <c:pt idx="118">
                  <c:v>28.47</c:v>
                </c:pt>
                <c:pt idx="119">
                  <c:v>28.41</c:v>
                </c:pt>
                <c:pt idx="120">
                  <c:v>26.28</c:v>
                </c:pt>
                <c:pt idx="121">
                  <c:v>25.07</c:v>
                </c:pt>
                <c:pt idx="122">
                  <c:v>26.75</c:v>
                </c:pt>
                <c:pt idx="123">
                  <c:v>27.61</c:v>
                </c:pt>
                <c:pt idx="124">
                  <c:v>29.04</c:v>
                </c:pt>
                <c:pt idx="125">
                  <c:v>28.7</c:v>
                </c:pt>
                <c:pt idx="126">
                  <c:v>28.33</c:v>
                </c:pt>
                <c:pt idx="127">
                  <c:v>28.65</c:v>
                </c:pt>
                <c:pt idx="128">
                  <c:v>29.32</c:v>
                </c:pt>
                <c:pt idx="129">
                  <c:v>28.92</c:v>
                </c:pt>
                <c:pt idx="130">
                  <c:v>28.61</c:v>
                </c:pt>
                <c:pt idx="131">
                  <c:v>28.3</c:v>
                </c:pt>
                <c:pt idx="132">
                  <c:v>27.51</c:v>
                </c:pt>
                <c:pt idx="133">
                  <c:v>26.18</c:v>
                </c:pt>
                <c:pt idx="134">
                  <c:v>25.37</c:v>
                </c:pt>
                <c:pt idx="135">
                  <c:v>26.19</c:v>
                </c:pt>
                <c:pt idx="136">
                  <c:v>28.45</c:v>
                </c:pt>
                <c:pt idx="137">
                  <c:v>28.94</c:v>
                </c:pt>
                <c:pt idx="138">
                  <c:v>28.3</c:v>
                </c:pt>
                <c:pt idx="139">
                  <c:v>28.62</c:v>
                </c:pt>
                <c:pt idx="140">
                  <c:v>28.87</c:v>
                </c:pt>
                <c:pt idx="141">
                  <c:v>28.63</c:v>
                </c:pt>
                <c:pt idx="142">
                  <c:v>28.33</c:v>
                </c:pt>
                <c:pt idx="143">
                  <c:v>28.11</c:v>
                </c:pt>
                <c:pt idx="144">
                  <c:v>27.32</c:v>
                </c:pt>
                <c:pt idx="145">
                  <c:v>24.07</c:v>
                </c:pt>
                <c:pt idx="146">
                  <c:v>26.94</c:v>
                </c:pt>
                <c:pt idx="147">
                  <c:v>28.15</c:v>
                </c:pt>
                <c:pt idx="148">
                  <c:v>29.26</c:v>
                </c:pt>
                <c:pt idx="149">
                  <c:v>29.73</c:v>
                </c:pt>
                <c:pt idx="150">
                  <c:v>29.44</c:v>
                </c:pt>
                <c:pt idx="151">
                  <c:v>29.02</c:v>
                </c:pt>
                <c:pt idx="152">
                  <c:v>28.94</c:v>
                </c:pt>
                <c:pt idx="153">
                  <c:v>28.44</c:v>
                </c:pt>
                <c:pt idx="154">
                  <c:v>27.73</c:v>
                </c:pt>
                <c:pt idx="155">
                  <c:v>27.93</c:v>
                </c:pt>
                <c:pt idx="156">
                  <c:v>27.75</c:v>
                </c:pt>
                <c:pt idx="157">
                  <c:v>24.85</c:v>
                </c:pt>
                <c:pt idx="158">
                  <c:v>23.59</c:v>
                </c:pt>
                <c:pt idx="159">
                  <c:v>25.92</c:v>
                </c:pt>
                <c:pt idx="160">
                  <c:v>28.68</c:v>
                </c:pt>
                <c:pt idx="161">
                  <c:v>28.57</c:v>
                </c:pt>
                <c:pt idx="162">
                  <c:v>28.74</c:v>
                </c:pt>
                <c:pt idx="163">
                  <c:v>28.67</c:v>
                </c:pt>
                <c:pt idx="164">
                  <c:v>29.18</c:v>
                </c:pt>
                <c:pt idx="165">
                  <c:v>28.67</c:v>
                </c:pt>
                <c:pt idx="166">
                  <c:v>28.17</c:v>
                </c:pt>
                <c:pt idx="167">
                  <c:v>28.52</c:v>
                </c:pt>
                <c:pt idx="168">
                  <c:v>27.52</c:v>
                </c:pt>
                <c:pt idx="169">
                  <c:v>24.56</c:v>
                </c:pt>
                <c:pt idx="170">
                  <c:v>24.65</c:v>
                </c:pt>
                <c:pt idx="171">
                  <c:v>27.75</c:v>
                </c:pt>
                <c:pt idx="172">
                  <c:v>28.37</c:v>
                </c:pt>
                <c:pt idx="173">
                  <c:v>29.07</c:v>
                </c:pt>
                <c:pt idx="174">
                  <c:v>28.41</c:v>
                </c:pt>
                <c:pt idx="175">
                  <c:v>28.54</c:v>
                </c:pt>
                <c:pt idx="176">
                  <c:v>28.64</c:v>
                </c:pt>
                <c:pt idx="177">
                  <c:v>28.19</c:v>
                </c:pt>
                <c:pt idx="178">
                  <c:v>27.74</c:v>
                </c:pt>
                <c:pt idx="179">
                  <c:v>27.4</c:v>
                </c:pt>
                <c:pt idx="180">
                  <c:v>26.85</c:v>
                </c:pt>
                <c:pt idx="181">
                  <c:v>25.49</c:v>
                </c:pt>
                <c:pt idx="182">
                  <c:v>25.44</c:v>
                </c:pt>
                <c:pt idx="183">
                  <c:v>27.33</c:v>
                </c:pt>
                <c:pt idx="184">
                  <c:v>27.51</c:v>
                </c:pt>
                <c:pt idx="185">
                  <c:v>28.26</c:v>
                </c:pt>
                <c:pt idx="186">
                  <c:v>27.86</c:v>
                </c:pt>
                <c:pt idx="187">
                  <c:v>28.05</c:v>
                </c:pt>
                <c:pt idx="188">
                  <c:v>28.5</c:v>
                </c:pt>
                <c:pt idx="189">
                  <c:v>28.37</c:v>
                </c:pt>
                <c:pt idx="190">
                  <c:v>27.64</c:v>
                </c:pt>
                <c:pt idx="191">
                  <c:v>27.36</c:v>
                </c:pt>
                <c:pt idx="192">
                  <c:v>26.57</c:v>
                </c:pt>
                <c:pt idx="193">
                  <c:v>24.93</c:v>
                </c:pt>
                <c:pt idx="194">
                  <c:v>23.1</c:v>
                </c:pt>
                <c:pt idx="195">
                  <c:v>26.32</c:v>
                </c:pt>
                <c:pt idx="196">
                  <c:v>28.15</c:v>
                </c:pt>
                <c:pt idx="197">
                  <c:v>28.79</c:v>
                </c:pt>
                <c:pt idx="198">
                  <c:v>28.64</c:v>
                </c:pt>
                <c:pt idx="199">
                  <c:v>28.88</c:v>
                </c:pt>
                <c:pt idx="200">
                  <c:v>29.27</c:v>
                </c:pt>
                <c:pt idx="201">
                  <c:v>28.93</c:v>
                </c:pt>
                <c:pt idx="202">
                  <c:v>28.18</c:v>
                </c:pt>
                <c:pt idx="203">
                  <c:v>28.5</c:v>
                </c:pt>
                <c:pt idx="204">
                  <c:v>27.23</c:v>
                </c:pt>
                <c:pt idx="205">
                  <c:v>26.6</c:v>
                </c:pt>
                <c:pt idx="206">
                  <c:v>27.54</c:v>
                </c:pt>
                <c:pt idx="207">
                  <c:v>28.69</c:v>
                </c:pt>
                <c:pt idx="208">
                  <c:v>29.18</c:v>
                </c:pt>
                <c:pt idx="209">
                  <c:v>29.28</c:v>
                </c:pt>
                <c:pt idx="210">
                  <c:v>28.68</c:v>
                </c:pt>
                <c:pt idx="211">
                  <c:v>29.03</c:v>
                </c:pt>
                <c:pt idx="212">
                  <c:v>28.77</c:v>
                </c:pt>
                <c:pt idx="213">
                  <c:v>27.98</c:v>
                </c:pt>
                <c:pt idx="214">
                  <c:v>27.51</c:v>
                </c:pt>
                <c:pt idx="215">
                  <c:v>25.95</c:v>
                </c:pt>
                <c:pt idx="216">
                  <c:v>26.9</c:v>
                </c:pt>
                <c:pt idx="217">
                  <c:v>26.46</c:v>
                </c:pt>
                <c:pt idx="218">
                  <c:v>25.33</c:v>
                </c:pt>
                <c:pt idx="219">
                  <c:v>27.27</c:v>
                </c:pt>
                <c:pt idx="220">
                  <c:v>29.12</c:v>
                </c:pt>
                <c:pt idx="221">
                  <c:v>29.03</c:v>
                </c:pt>
                <c:pt idx="222">
                  <c:v>28.45</c:v>
                </c:pt>
                <c:pt idx="223">
                  <c:v>28.99</c:v>
                </c:pt>
                <c:pt idx="224">
                  <c:v>28.97</c:v>
                </c:pt>
                <c:pt idx="225">
                  <c:v>28.25</c:v>
                </c:pt>
                <c:pt idx="226">
                  <c:v>27.73</c:v>
                </c:pt>
                <c:pt idx="227">
                  <c:v>27.75</c:v>
                </c:pt>
                <c:pt idx="228">
                  <c:v>26.91</c:v>
                </c:pt>
                <c:pt idx="229">
                  <c:v>25.68</c:v>
                </c:pt>
                <c:pt idx="230">
                  <c:v>23.97</c:v>
                </c:pt>
                <c:pt idx="231">
                  <c:v>28</c:v>
                </c:pt>
                <c:pt idx="232">
                  <c:v>28.4</c:v>
                </c:pt>
                <c:pt idx="233">
                  <c:v>29.66</c:v>
                </c:pt>
                <c:pt idx="234">
                  <c:v>29.38</c:v>
                </c:pt>
                <c:pt idx="235">
                  <c:v>29.47</c:v>
                </c:pt>
                <c:pt idx="236">
                  <c:v>29.31</c:v>
                </c:pt>
                <c:pt idx="237">
                  <c:v>29.21</c:v>
                </c:pt>
                <c:pt idx="238">
                  <c:v>29.44</c:v>
                </c:pt>
                <c:pt idx="239">
                  <c:v>28.57</c:v>
                </c:pt>
                <c:pt idx="240">
                  <c:v>26.08</c:v>
                </c:pt>
                <c:pt idx="241">
                  <c:v>23.29</c:v>
                </c:pt>
                <c:pt idx="242">
                  <c:v>24.37</c:v>
                </c:pt>
                <c:pt idx="243">
                  <c:v>26.39</c:v>
                </c:pt>
                <c:pt idx="244">
                  <c:v>27.2</c:v>
                </c:pt>
                <c:pt idx="245">
                  <c:v>27.84</c:v>
                </c:pt>
                <c:pt idx="246">
                  <c:v>27.61</c:v>
                </c:pt>
                <c:pt idx="247">
                  <c:v>27</c:v>
                </c:pt>
                <c:pt idx="248">
                  <c:v>28.4</c:v>
                </c:pt>
                <c:pt idx="249">
                  <c:v>29.97</c:v>
                </c:pt>
                <c:pt idx="250">
                  <c:v>30.11</c:v>
                </c:pt>
                <c:pt idx="251">
                  <c:v>30.06</c:v>
                </c:pt>
                <c:pt idx="252">
                  <c:v>25.84</c:v>
                </c:pt>
                <c:pt idx="253">
                  <c:v>24.23</c:v>
                </c:pt>
                <c:pt idx="254">
                  <c:v>25.56</c:v>
                </c:pt>
                <c:pt idx="255">
                  <c:v>26.11</c:v>
                </c:pt>
                <c:pt idx="256">
                  <c:v>29.15</c:v>
                </c:pt>
                <c:pt idx="257">
                  <c:v>30.53</c:v>
                </c:pt>
                <c:pt idx="258">
                  <c:v>30.81</c:v>
                </c:pt>
                <c:pt idx="259">
                  <c:v>30.5</c:v>
                </c:pt>
                <c:pt idx="260">
                  <c:v>30.63</c:v>
                </c:pt>
                <c:pt idx="261">
                  <c:v>30.35</c:v>
                </c:pt>
                <c:pt idx="262">
                  <c:v>30.2</c:v>
                </c:pt>
                <c:pt idx="263">
                  <c:v>29.79</c:v>
                </c:pt>
                <c:pt idx="264">
                  <c:v>28.38</c:v>
                </c:pt>
                <c:pt idx="265">
                  <c:v>26.15</c:v>
                </c:pt>
                <c:pt idx="266">
                  <c:v>23.34</c:v>
                </c:pt>
                <c:pt idx="267">
                  <c:v>26.27</c:v>
                </c:pt>
                <c:pt idx="268">
                  <c:v>29.29</c:v>
                </c:pt>
                <c:pt idx="269">
                  <c:v>30.11</c:v>
                </c:pt>
                <c:pt idx="270">
                  <c:v>30.28</c:v>
                </c:pt>
                <c:pt idx="271">
                  <c:v>30.05</c:v>
                </c:pt>
                <c:pt idx="272">
                  <c:v>30.64</c:v>
                </c:pt>
                <c:pt idx="273">
                  <c:v>31.11</c:v>
                </c:pt>
                <c:pt idx="274">
                  <c:v>31.37</c:v>
                </c:pt>
                <c:pt idx="275">
                  <c:v>31.31</c:v>
                </c:pt>
                <c:pt idx="276">
                  <c:v>29.24</c:v>
                </c:pt>
                <c:pt idx="277">
                  <c:v>26.15</c:v>
                </c:pt>
                <c:pt idx="278">
                  <c:v>25.41</c:v>
                </c:pt>
                <c:pt idx="279">
                  <c:v>26.83</c:v>
                </c:pt>
                <c:pt idx="280">
                  <c:v>30.94</c:v>
                </c:pt>
                <c:pt idx="281">
                  <c:v>31.59</c:v>
                </c:pt>
                <c:pt idx="282">
                  <c:v>31.48</c:v>
                </c:pt>
                <c:pt idx="283">
                  <c:v>31.31</c:v>
                </c:pt>
                <c:pt idx="284">
                  <c:v>31.16</c:v>
                </c:pt>
                <c:pt idx="285">
                  <c:v>29.24</c:v>
                </c:pt>
                <c:pt idx="286">
                  <c:v>28.36</c:v>
                </c:pt>
                <c:pt idx="287">
                  <c:v>28.14</c:v>
                </c:pt>
                <c:pt idx="288">
                  <c:v>27.6</c:v>
                </c:pt>
                <c:pt idx="289">
                  <c:v>23.14</c:v>
                </c:pt>
                <c:pt idx="290">
                  <c:v>24.75</c:v>
                </c:pt>
                <c:pt idx="291">
                  <c:v>25.78</c:v>
                </c:pt>
              </c:numCache>
            </c:numRef>
          </c:yVal>
          <c:smooth val="0"/>
          <c:extLst>
            <c:ext xmlns:c16="http://schemas.microsoft.com/office/drawing/2014/chart" uri="{C3380CC4-5D6E-409C-BE32-E72D297353CC}">
              <c16:uniqueId val="{00000002-1A70-44E7-B1A6-87C490FB8F7B}"/>
            </c:ext>
          </c:extLst>
        </c:ser>
        <c:dLbls>
          <c:showLegendKey val="0"/>
          <c:showVal val="0"/>
          <c:showCatName val="0"/>
          <c:showSerName val="0"/>
          <c:showPercent val="0"/>
          <c:showBubbleSize val="0"/>
        </c:dLbls>
        <c:axId val="634924768"/>
        <c:axId val="634925160"/>
        <c:extLst>
          <c:ext xmlns:c15="http://schemas.microsoft.com/office/drawing/2012/chart" uri="{02D57815-91ED-43cb-92C2-25804820EDAC}">
            <c15:filteredScatterSeries>
              <c15:ser>
                <c:idx val="0"/>
                <c:order val="0"/>
                <c:tx>
                  <c:v>Hobo</c:v>
                </c:tx>
                <c:spPr>
                  <a:ln w="28575" cap="rnd">
                    <a:solidFill>
                      <a:srgbClr val="2D11FB"/>
                    </a:solidFill>
                    <a:round/>
                  </a:ln>
                  <a:effectLst/>
                </c:spPr>
                <c:marker>
                  <c:symbol val="none"/>
                </c:marker>
                <c:xVal>
                  <c:numRef>
                    <c:extLst>
                      <c:ext uri="{02D57815-91ED-43cb-92C2-25804820EDAC}">
                        <c15:formulaRef>
                          <c15:sqref>Vert_Pac!$C$232:$C$999</c15:sqref>
                        </c15:formulaRef>
                      </c:ext>
                    </c:extLst>
                    <c:numCache>
                      <c:formatCode>0.0</c:formatCode>
                      <c:ptCount val="768"/>
                      <c:pt idx="0">
                        <c:v>2012</c:v>
                      </c:pt>
                      <c:pt idx="1">
                        <c:v>2012.0833333333333</c:v>
                      </c:pt>
                      <c:pt idx="2">
                        <c:v>2012.1666666666667</c:v>
                      </c:pt>
                      <c:pt idx="3">
                        <c:v>2012.25</c:v>
                      </c:pt>
                      <c:pt idx="4">
                        <c:v>2012.3333333333333</c:v>
                      </c:pt>
                      <c:pt idx="5">
                        <c:v>2012.4166666666667</c:v>
                      </c:pt>
                      <c:pt idx="6">
                        <c:v>2012.5</c:v>
                      </c:pt>
                      <c:pt idx="7">
                        <c:v>2012.5833333333333</c:v>
                      </c:pt>
                      <c:pt idx="8">
                        <c:v>2012.6666666666667</c:v>
                      </c:pt>
                      <c:pt idx="9">
                        <c:v>2012.75</c:v>
                      </c:pt>
                      <c:pt idx="10">
                        <c:v>2012.8333333333333</c:v>
                      </c:pt>
                      <c:pt idx="11">
                        <c:v>2012.9166666666667</c:v>
                      </c:pt>
                      <c:pt idx="12">
                        <c:v>2013</c:v>
                      </c:pt>
                      <c:pt idx="13">
                        <c:v>2013.0833333333333</c:v>
                      </c:pt>
                      <c:pt idx="14">
                        <c:v>2013.1666666666667</c:v>
                      </c:pt>
                      <c:pt idx="15">
                        <c:v>2013.25</c:v>
                      </c:pt>
                      <c:pt idx="16">
                        <c:v>2013.3333333333333</c:v>
                      </c:pt>
                      <c:pt idx="17">
                        <c:v>2013.4166666666667</c:v>
                      </c:pt>
                      <c:pt idx="18">
                        <c:v>2013.5</c:v>
                      </c:pt>
                      <c:pt idx="19">
                        <c:v>2013.5833333333333</c:v>
                      </c:pt>
                      <c:pt idx="20">
                        <c:v>2013.6666666666667</c:v>
                      </c:pt>
                      <c:pt idx="21">
                        <c:v>2013.75</c:v>
                      </c:pt>
                      <c:pt idx="22">
                        <c:v>2013.8333333333333</c:v>
                      </c:pt>
                      <c:pt idx="23">
                        <c:v>2013.9166666666667</c:v>
                      </c:pt>
                      <c:pt idx="24">
                        <c:v>2014</c:v>
                      </c:pt>
                      <c:pt idx="25">
                        <c:v>2014.0833333333333</c:v>
                      </c:pt>
                      <c:pt idx="26">
                        <c:v>2014.1666666666667</c:v>
                      </c:pt>
                      <c:pt idx="27">
                        <c:v>2014.25</c:v>
                      </c:pt>
                      <c:pt idx="28">
                        <c:v>2014.3333333333333</c:v>
                      </c:pt>
                      <c:pt idx="29">
                        <c:v>2014.4166666666667</c:v>
                      </c:pt>
                      <c:pt idx="30">
                        <c:v>2014.5</c:v>
                      </c:pt>
                      <c:pt idx="31">
                        <c:v>2014.5833333333333</c:v>
                      </c:pt>
                      <c:pt idx="32">
                        <c:v>2014.6666666666667</c:v>
                      </c:pt>
                      <c:pt idx="33">
                        <c:v>2014.75</c:v>
                      </c:pt>
                      <c:pt idx="34">
                        <c:v>2014.8333333333333</c:v>
                      </c:pt>
                      <c:pt idx="35">
                        <c:v>2014.9166666666667</c:v>
                      </c:pt>
                      <c:pt idx="36">
                        <c:v>2015</c:v>
                      </c:pt>
                      <c:pt idx="37">
                        <c:v>2015.0833333333333</c:v>
                      </c:pt>
                      <c:pt idx="38">
                        <c:v>2015.1666666666667</c:v>
                      </c:pt>
                      <c:pt idx="39">
                        <c:v>2015.25</c:v>
                      </c:pt>
                      <c:pt idx="40">
                        <c:v>2015.3333333333333</c:v>
                      </c:pt>
                      <c:pt idx="41">
                        <c:v>2015.4166666666667</c:v>
                      </c:pt>
                      <c:pt idx="42">
                        <c:v>2015.5</c:v>
                      </c:pt>
                      <c:pt idx="43">
                        <c:v>2015.5833333333333</c:v>
                      </c:pt>
                      <c:pt idx="44">
                        <c:v>2015.6666666666667</c:v>
                      </c:pt>
                      <c:pt idx="45">
                        <c:v>2015.75</c:v>
                      </c:pt>
                      <c:pt idx="46">
                        <c:v>2015.8333333333333</c:v>
                      </c:pt>
                      <c:pt idx="47">
                        <c:v>2015.9166666666667</c:v>
                      </c:pt>
                      <c:pt idx="48">
                        <c:v>2016</c:v>
                      </c:pt>
                      <c:pt idx="49">
                        <c:v>2016.0833333333333</c:v>
                      </c:pt>
                      <c:pt idx="50">
                        <c:v>2016.1666666666667</c:v>
                      </c:pt>
                      <c:pt idx="51">
                        <c:v>2016.25</c:v>
                      </c:pt>
                      <c:pt idx="52">
                        <c:v>2016.3333333333333</c:v>
                      </c:pt>
                      <c:pt idx="53">
                        <c:v>2016.4166666666667</c:v>
                      </c:pt>
                      <c:pt idx="54">
                        <c:v>2016.5</c:v>
                      </c:pt>
                      <c:pt idx="55">
                        <c:v>2016.5833333333333</c:v>
                      </c:pt>
                      <c:pt idx="56">
                        <c:v>2016.6666666666667</c:v>
                      </c:pt>
                      <c:pt idx="57">
                        <c:v>2016.75</c:v>
                      </c:pt>
                      <c:pt idx="58">
                        <c:v>2016.8333333333333</c:v>
                      </c:pt>
                      <c:pt idx="59">
                        <c:v>2016.9166666666667</c:v>
                      </c:pt>
                      <c:pt idx="60">
                        <c:v>2017</c:v>
                      </c:pt>
                      <c:pt idx="61">
                        <c:v>2017.0833333333333</c:v>
                      </c:pt>
                      <c:pt idx="62">
                        <c:v>2017.1666666666667</c:v>
                      </c:pt>
                      <c:pt idx="63">
                        <c:v>2017.25</c:v>
                      </c:pt>
                      <c:pt idx="64">
                        <c:v>2017.3333333333333</c:v>
                      </c:pt>
                      <c:pt idx="65">
                        <c:v>2017.4166666666667</c:v>
                      </c:pt>
                      <c:pt idx="66">
                        <c:v>2017.5</c:v>
                      </c:pt>
                      <c:pt idx="67">
                        <c:v>2017.5833333333333</c:v>
                      </c:pt>
                      <c:pt idx="68">
                        <c:v>2017.6666666666667</c:v>
                      </c:pt>
                      <c:pt idx="69">
                        <c:v>2017.75</c:v>
                      </c:pt>
                      <c:pt idx="70">
                        <c:v>2017.8333333333333</c:v>
                      </c:pt>
                      <c:pt idx="71">
                        <c:v>2017.9166666666667</c:v>
                      </c:pt>
                      <c:pt idx="72">
                        <c:v>2018</c:v>
                      </c:pt>
                      <c:pt idx="73">
                        <c:v>2018.0833333333333</c:v>
                      </c:pt>
                      <c:pt idx="74">
                        <c:v>2018.1666666666667</c:v>
                      </c:pt>
                      <c:pt idx="75">
                        <c:v>2018.25</c:v>
                      </c:pt>
                      <c:pt idx="76">
                        <c:v>2018.3333333333333</c:v>
                      </c:pt>
                      <c:pt idx="77">
                        <c:v>2018.4166666666667</c:v>
                      </c:pt>
                      <c:pt idx="78">
                        <c:v>2018.5</c:v>
                      </c:pt>
                      <c:pt idx="79">
                        <c:v>2018.5833333333333</c:v>
                      </c:pt>
                      <c:pt idx="80">
                        <c:v>2018.6666666666667</c:v>
                      </c:pt>
                      <c:pt idx="81">
                        <c:v>2018.75</c:v>
                      </c:pt>
                      <c:pt idx="82">
                        <c:v>2018.8333333333333</c:v>
                      </c:pt>
                      <c:pt idx="83">
                        <c:v>2018.9166666666667</c:v>
                      </c:pt>
                      <c:pt idx="84">
                        <c:v>2019</c:v>
                      </c:pt>
                      <c:pt idx="85">
                        <c:v>2019.0833333333333</c:v>
                      </c:pt>
                      <c:pt idx="86">
                        <c:v>2019.1666666666667</c:v>
                      </c:pt>
                      <c:pt idx="87">
                        <c:v>2019.25</c:v>
                      </c:pt>
                      <c:pt idx="88">
                        <c:v>2019.3333333333333</c:v>
                      </c:pt>
                      <c:pt idx="89">
                        <c:v>2019.4166666666667</c:v>
                      </c:pt>
                      <c:pt idx="90">
                        <c:v>2019.5</c:v>
                      </c:pt>
                      <c:pt idx="91">
                        <c:v>2019.5833333333333</c:v>
                      </c:pt>
                      <c:pt idx="92">
                        <c:v>2019.6666666666667</c:v>
                      </c:pt>
                      <c:pt idx="93">
                        <c:v>2019.75</c:v>
                      </c:pt>
                      <c:pt idx="94">
                        <c:v>2019.8333333333333</c:v>
                      </c:pt>
                      <c:pt idx="95">
                        <c:v>2019.9166666666667</c:v>
                      </c:pt>
                      <c:pt idx="96">
                        <c:v>2020</c:v>
                      </c:pt>
                      <c:pt idx="97">
                        <c:v>2020.0833333333333</c:v>
                      </c:pt>
                      <c:pt idx="98">
                        <c:v>2020.1666666666667</c:v>
                      </c:pt>
                      <c:pt idx="99">
                        <c:v>2020.25</c:v>
                      </c:pt>
                      <c:pt idx="100">
                        <c:v>2020.3333333333333</c:v>
                      </c:pt>
                      <c:pt idx="101">
                        <c:v>2020.4166666666667</c:v>
                      </c:pt>
                      <c:pt idx="102">
                        <c:v>2020.5</c:v>
                      </c:pt>
                      <c:pt idx="103">
                        <c:v>2020.5833333333333</c:v>
                      </c:pt>
                      <c:pt idx="104">
                        <c:v>2020.6666666666667</c:v>
                      </c:pt>
                      <c:pt idx="105">
                        <c:v>2020.75</c:v>
                      </c:pt>
                      <c:pt idx="106">
                        <c:v>2020.8333333333333</c:v>
                      </c:pt>
                      <c:pt idx="107">
                        <c:v>2020.9166666666667</c:v>
                      </c:pt>
                      <c:pt idx="108">
                        <c:v>2021</c:v>
                      </c:pt>
                      <c:pt idx="109">
                        <c:v>2021.0833333333333</c:v>
                      </c:pt>
                      <c:pt idx="110">
                        <c:v>2021.1666666666667</c:v>
                      </c:pt>
                      <c:pt idx="111">
                        <c:v>2021.25</c:v>
                      </c:pt>
                      <c:pt idx="112">
                        <c:v>2021.3333333333333</c:v>
                      </c:pt>
                      <c:pt idx="113">
                        <c:v>2021.4166666666667</c:v>
                      </c:pt>
                      <c:pt idx="114">
                        <c:v>2021.5</c:v>
                      </c:pt>
                      <c:pt idx="115">
                        <c:v>2021.5833333333333</c:v>
                      </c:pt>
                      <c:pt idx="116">
                        <c:v>2021.6666666666667</c:v>
                      </c:pt>
                      <c:pt idx="117">
                        <c:v>2021.75</c:v>
                      </c:pt>
                      <c:pt idx="118">
                        <c:v>2021.8333333333333</c:v>
                      </c:pt>
                      <c:pt idx="119">
                        <c:v>2021.9166666666667</c:v>
                      </c:pt>
                      <c:pt idx="120">
                        <c:v>2022</c:v>
                      </c:pt>
                      <c:pt idx="121">
                        <c:v>2022.0833333333333</c:v>
                      </c:pt>
                      <c:pt idx="122">
                        <c:v>2022.1666666666667</c:v>
                      </c:pt>
                      <c:pt idx="123">
                        <c:v>2022.25</c:v>
                      </c:pt>
                      <c:pt idx="124">
                        <c:v>2022.3333333333333</c:v>
                      </c:pt>
                      <c:pt idx="125">
                        <c:v>2022.4166666666667</c:v>
                      </c:pt>
                      <c:pt idx="126">
                        <c:v>2022.5</c:v>
                      </c:pt>
                      <c:pt idx="127">
                        <c:v>2022.5833333333333</c:v>
                      </c:pt>
                      <c:pt idx="128">
                        <c:v>2022.6666666666667</c:v>
                      </c:pt>
                      <c:pt idx="129">
                        <c:v>2022.75</c:v>
                      </c:pt>
                      <c:pt idx="130">
                        <c:v>2022.8333333333333</c:v>
                      </c:pt>
                      <c:pt idx="131">
                        <c:v>2022.9166666666667</c:v>
                      </c:pt>
                    </c:numCache>
                  </c:numRef>
                </c:xVal>
                <c:yVal>
                  <c:numRef>
                    <c:extLst>
                      <c:ext uri="{02D57815-91ED-43cb-92C2-25804820EDAC}">
                        <c15:formulaRef>
                          <c15:sqref>Vert_Pac!$E$232:$E$999</c15:sqref>
                        </c15:formulaRef>
                      </c:ext>
                    </c:extLst>
                    <c:numCache>
                      <c:formatCode>General</c:formatCode>
                      <c:ptCount val="768"/>
                      <c:pt idx="11" formatCode="0.0">
                        <c:v>27.81</c:v>
                      </c:pt>
                      <c:pt idx="12" formatCode="0.0">
                        <c:v>26.14</c:v>
                      </c:pt>
                      <c:pt idx="13" formatCode="0.0">
                        <c:v>23.56</c:v>
                      </c:pt>
                      <c:pt idx="14" formatCode="0.0">
                        <c:v>24.11</c:v>
                      </c:pt>
                      <c:pt idx="15" formatCode="0.0">
                        <c:v>26.56</c:v>
                      </c:pt>
                      <c:pt idx="16" formatCode="0.0">
                        <c:v>27.91</c:v>
                      </c:pt>
                      <c:pt idx="17" formatCode="0.0">
                        <c:v>28.62</c:v>
                      </c:pt>
                      <c:pt idx="18" formatCode="0.0">
                        <c:v>28.26</c:v>
                      </c:pt>
                      <c:pt idx="19" formatCode="0.0">
                        <c:v>27.79</c:v>
                      </c:pt>
                      <c:pt idx="20" formatCode="0.0">
                        <c:v>28.2</c:v>
                      </c:pt>
                      <c:pt idx="21" formatCode="0.0">
                        <c:v>26.94</c:v>
                      </c:pt>
                      <c:pt idx="22" formatCode="0.0">
                        <c:v>27.88</c:v>
                      </c:pt>
                      <c:pt idx="23" formatCode="0.0">
                        <c:v>27.82</c:v>
                      </c:pt>
                      <c:pt idx="24" formatCode="0.0">
                        <c:v>26.3</c:v>
                      </c:pt>
                      <c:pt idx="25" formatCode="0.0">
                        <c:v>25</c:v>
                      </c:pt>
                      <c:pt idx="26" formatCode="0.0">
                        <c:v>25.5</c:v>
                      </c:pt>
                      <c:pt idx="27" formatCode="0.0">
                        <c:v>25.62</c:v>
                      </c:pt>
                      <c:pt idx="28" formatCode="0.0">
                        <c:v>27.8</c:v>
                      </c:pt>
                      <c:pt idx="29" formatCode="0.0">
                        <c:v>28.56</c:v>
                      </c:pt>
                      <c:pt idx="30" formatCode="0.0">
                        <c:v>28</c:v>
                      </c:pt>
                      <c:pt idx="31" formatCode="0.0">
                        <c:v>28.66</c:v>
                      </c:pt>
                      <c:pt idx="32" formatCode="0.0">
                        <c:v>28.8</c:v>
                      </c:pt>
                      <c:pt idx="33" formatCode="0.0">
                        <c:v>28.6</c:v>
                      </c:pt>
                      <c:pt idx="34" formatCode="0.0">
                        <c:v>28.46</c:v>
                      </c:pt>
                      <c:pt idx="35" formatCode="0.0">
                        <c:v>27.87</c:v>
                      </c:pt>
                      <c:pt idx="36" formatCode="0.0">
                        <c:v>26.97</c:v>
                      </c:pt>
                      <c:pt idx="37" formatCode="0.0">
                        <c:v>25.6</c:v>
                      </c:pt>
                      <c:pt idx="38" formatCode="0.0">
                        <c:v>22.86</c:v>
                      </c:pt>
                      <c:pt idx="39" formatCode="0.0">
                        <c:v>25.59</c:v>
                      </c:pt>
                      <c:pt idx="40" formatCode="0.0">
                        <c:v>27.98</c:v>
                      </c:pt>
                      <c:pt idx="41" formatCode="0.0">
                        <c:v>28.56</c:v>
                      </c:pt>
                      <c:pt idx="42" formatCode="0.0">
                        <c:v>28.11</c:v>
                      </c:pt>
                      <c:pt idx="43" formatCode="0.0">
                        <c:v>28.39</c:v>
                      </c:pt>
                      <c:pt idx="44" formatCode="0.0">
                        <c:v>28.98</c:v>
                      </c:pt>
                      <c:pt idx="45" formatCode="0.0">
                        <c:v>29.3</c:v>
                      </c:pt>
                      <c:pt idx="46" formatCode="0.0">
                        <c:v>28.68</c:v>
                      </c:pt>
                      <c:pt idx="47" formatCode="0.0">
                        <c:v>28.78</c:v>
                      </c:pt>
                      <c:pt idx="48" formatCode="0.0">
                        <c:v>26.97</c:v>
                      </c:pt>
                      <c:pt idx="49" formatCode="0.0">
                        <c:v>24.35</c:v>
                      </c:pt>
                      <c:pt idx="50" formatCode="0.0">
                        <c:v>23.86</c:v>
                      </c:pt>
                      <c:pt idx="51" formatCode="0.0">
                        <c:v>25.63</c:v>
                      </c:pt>
                      <c:pt idx="52" formatCode="0.0">
                        <c:v>28.12</c:v>
                      </c:pt>
                      <c:pt idx="53" formatCode="0.0">
                        <c:v>28.99</c:v>
                      </c:pt>
                      <c:pt idx="54" formatCode="0.0">
                        <c:v>28.45</c:v>
                      </c:pt>
                      <c:pt idx="55" formatCode="0.0">
                        <c:v>28.61</c:v>
                      </c:pt>
                      <c:pt idx="56" formatCode="0.0">
                        <c:v>28.69</c:v>
                      </c:pt>
                      <c:pt idx="57" formatCode="0.0">
                        <c:v>28.54</c:v>
                      </c:pt>
                      <c:pt idx="58" formatCode="0.0">
                        <c:v>27.84</c:v>
                      </c:pt>
                      <c:pt idx="59" formatCode="0.0">
                        <c:v>27.72</c:v>
                      </c:pt>
                      <c:pt idx="60" formatCode="0.0">
                        <c:v>26.8</c:v>
                      </c:pt>
                      <c:pt idx="61" formatCode="0.0">
                        <c:v>23.09</c:v>
                      </c:pt>
                      <c:pt idx="62" formatCode="0.0">
                        <c:v>24.76</c:v>
                      </c:pt>
                      <c:pt idx="63" formatCode="0.0">
                        <c:v>26.12</c:v>
                      </c:pt>
                      <c:pt idx="64" formatCode="0.0">
                        <c:v>28.91</c:v>
                      </c:pt>
                      <c:pt idx="65" formatCode="0.0">
                        <c:v>28.81</c:v>
                      </c:pt>
                      <c:pt idx="66" formatCode="0.0">
                        <c:v>28.32</c:v>
                      </c:pt>
                      <c:pt idx="67" formatCode="0.0">
                        <c:v>28.32</c:v>
                      </c:pt>
                      <c:pt idx="68" formatCode="0.0">
                        <c:v>28.62</c:v>
                      </c:pt>
                      <c:pt idx="69" formatCode="0.0">
                        <c:v>28.23</c:v>
                      </c:pt>
                      <c:pt idx="70" formatCode="0.0">
                        <c:v>27.45</c:v>
                      </c:pt>
                      <c:pt idx="71" formatCode="0.0">
                        <c:v>27.16</c:v>
                      </c:pt>
                      <c:pt idx="72" formatCode="0.0">
                        <c:v>27.17</c:v>
                      </c:pt>
                      <c:pt idx="73" formatCode="0.0">
                        <c:v>23.81</c:v>
                      </c:pt>
                      <c:pt idx="74" formatCode="0.0">
                        <c:v>24.52</c:v>
                      </c:pt>
                      <c:pt idx="75" formatCode="0.0">
                        <c:v>26.36</c:v>
                      </c:pt>
                      <c:pt idx="76" formatCode="0.0">
                        <c:v>28.18</c:v>
                      </c:pt>
                      <c:pt idx="77" formatCode="0.0">
                        <c:v>27.78</c:v>
                      </c:pt>
                      <c:pt idx="78" formatCode="0.0">
                        <c:v>27.995000000000001</c:v>
                      </c:pt>
                      <c:pt idx="79" formatCode="0.0">
                        <c:v>27.596</c:v>
                      </c:pt>
                      <c:pt idx="80" formatCode="0.0">
                        <c:v>27.649000000000001</c:v>
                      </c:pt>
                      <c:pt idx="81" formatCode="0.0">
                        <c:v>27.718</c:v>
                      </c:pt>
                      <c:pt idx="82" formatCode="0.0">
                        <c:v>27.532</c:v>
                      </c:pt>
                      <c:pt idx="83" formatCode="0.0">
                        <c:v>27.053999999999998</c:v>
                      </c:pt>
                      <c:pt idx="84" formatCode="0.0">
                        <c:v>25.445</c:v>
                      </c:pt>
                      <c:pt idx="85" formatCode="0.0">
                        <c:v>23.605</c:v>
                      </c:pt>
                      <c:pt idx="86" formatCode="0.0">
                        <c:v>23.262</c:v>
                      </c:pt>
                      <c:pt idx="87" formatCode="0.0">
                        <c:v>25.684999999999999</c:v>
                      </c:pt>
                      <c:pt idx="88" formatCode="0.0">
                        <c:v>28.77</c:v>
                      </c:pt>
                      <c:pt idx="89" formatCode="0.0">
                        <c:v>29.25</c:v>
                      </c:pt>
                      <c:pt idx="90" formatCode="0.0">
                        <c:v>28.649000000000001</c:v>
                      </c:pt>
                      <c:pt idx="91" formatCode="0.0">
                        <c:v>28.693999999999999</c:v>
                      </c:pt>
                      <c:pt idx="92" formatCode="0.0">
                        <c:v>28.609000000000002</c:v>
                      </c:pt>
                      <c:pt idx="93" formatCode="0.0">
                        <c:v>28.643000000000001</c:v>
                      </c:pt>
                      <c:pt idx="94" formatCode="0.0">
                        <c:v>28.361000000000001</c:v>
                      </c:pt>
                      <c:pt idx="95" formatCode="0.0">
                        <c:v>28.303000000000001</c:v>
                      </c:pt>
                      <c:pt idx="96" formatCode="0.0">
                        <c:v>27.222000000000001</c:v>
                      </c:pt>
                      <c:pt idx="97" formatCode="0.0">
                        <c:v>25.626999999999999</c:v>
                      </c:pt>
                      <c:pt idx="98" formatCode="0.0">
                        <c:v>24.187999999999999</c:v>
                      </c:pt>
                      <c:pt idx="99" formatCode="0.0">
                        <c:v>27.178000000000001</c:v>
                      </c:pt>
                      <c:pt idx="100" formatCode="0.0">
                        <c:v>28.968</c:v>
                      </c:pt>
                      <c:pt idx="101" formatCode="0.0">
                        <c:v>29.132999999999999</c:v>
                      </c:pt>
                      <c:pt idx="102" formatCode="0.0">
                        <c:v>28.597000000000001</c:v>
                      </c:pt>
                      <c:pt idx="103" formatCode="0.0">
                        <c:v>28.428999999999998</c:v>
                      </c:pt>
                      <c:pt idx="104" formatCode="0.0">
                        <c:v>28.84</c:v>
                      </c:pt>
                      <c:pt idx="113" formatCode="0.0">
                        <c:v>28.684000000000001</c:v>
                      </c:pt>
                      <c:pt idx="114" formatCode="0.0">
                        <c:v>28.63</c:v>
                      </c:pt>
                      <c:pt idx="115" formatCode="0.0">
                        <c:v>28.617999999999999</c:v>
                      </c:pt>
                      <c:pt idx="116" formatCode="0.0">
                        <c:v>28.512</c:v>
                      </c:pt>
                      <c:pt idx="117" formatCode="0.0">
                        <c:v>29.073</c:v>
                      </c:pt>
                      <c:pt idx="118" formatCode="0.0">
                        <c:v>27.974</c:v>
                      </c:pt>
                      <c:pt idx="119" formatCode="0.0">
                        <c:v>28.114999999999998</c:v>
                      </c:pt>
                      <c:pt idx="120" formatCode="0.0">
                        <c:v>26.718</c:v>
                      </c:pt>
                      <c:pt idx="121" formatCode="0.0">
                        <c:v>26.532</c:v>
                      </c:pt>
                      <c:pt idx="122" formatCode="0.0">
                        <c:v>25.183</c:v>
                      </c:pt>
                      <c:pt idx="123" formatCode="0.0">
                        <c:v>27.678999999999998</c:v>
                      </c:pt>
                      <c:pt idx="124" formatCode="0.0">
                        <c:v>28.995000000000001</c:v>
                      </c:pt>
                      <c:pt idx="125" formatCode="0.0">
                        <c:v>28.146999999999998</c:v>
                      </c:pt>
                      <c:pt idx="126" formatCode="0.0">
                        <c:v>28.363</c:v>
                      </c:pt>
                      <c:pt idx="127" formatCode="0.0">
                        <c:v>28.321000000000002</c:v>
                      </c:pt>
                      <c:pt idx="128" formatCode="0.0">
                        <c:v>28.672999999999998</c:v>
                      </c:pt>
                      <c:pt idx="129" formatCode="0.0">
                        <c:v>28.024999999999999</c:v>
                      </c:pt>
                      <c:pt idx="130" formatCode="0.0">
                        <c:v>27.350999999999999</c:v>
                      </c:pt>
                      <c:pt idx="131" formatCode="0.0">
                        <c:v>27.497</c:v>
                      </c:pt>
                    </c:numCache>
                  </c:numRef>
                </c:yVal>
                <c:smooth val="0"/>
                <c:extLst>
                  <c:ext xmlns:c16="http://schemas.microsoft.com/office/drawing/2014/chart" uri="{C3380CC4-5D6E-409C-BE32-E72D297353CC}">
                    <c16:uniqueId val="{00000000-A1DA-4341-BE01-2910B140DC4A}"/>
                  </c:ext>
                </c:extLst>
              </c15:ser>
            </c15:filteredScatterSeries>
          </c:ext>
        </c:extLst>
      </c:scatterChart>
      <c:valAx>
        <c:axId val="634924768"/>
        <c:scaling>
          <c:orientation val="minMax"/>
          <c:max val="2024"/>
          <c:min val="1993"/>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925160"/>
        <c:crosses val="autoZero"/>
        <c:crossBetween val="midCat"/>
        <c:majorUnit val="1"/>
        <c:minorUnit val="0.16670000000000004"/>
      </c:valAx>
      <c:valAx>
        <c:axId val="634925160"/>
        <c:scaling>
          <c:orientation val="minMax"/>
          <c:min val="22"/>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924768"/>
        <c:crosses val="autoZero"/>
        <c:crossBetween val="midCat"/>
      </c:valAx>
      <c:spPr>
        <a:noFill/>
        <a:ln>
          <a:noFill/>
        </a:ln>
        <a:effectLst/>
      </c:spPr>
    </c:plotArea>
    <c:legend>
      <c:legendPos val="r"/>
      <c:layout>
        <c:manualLayout>
          <c:xMode val="edge"/>
          <c:yMode val="edge"/>
          <c:x val="6.6600514764444757E-2"/>
          <c:y val="0.10632298903813492"/>
          <c:w val="5.2119917765404353E-2"/>
          <c:h val="6.617693376563224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Las Perlas, Isla Pablo</a:t>
            </a:r>
            <a:r>
              <a:rPr lang="en-US" baseline="0"/>
              <a:t> &amp; Pedro, 20ft</a:t>
            </a:r>
            <a:endParaRPr lang="en-US"/>
          </a:p>
        </c:rich>
      </c:tx>
      <c:layout>
        <c:manualLayout>
          <c:xMode val="edge"/>
          <c:yMode val="edge"/>
          <c:x val="0.44357064175268246"/>
          <c:y val="6.2745098039215685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0"/>
          <c:order val="0"/>
          <c:tx>
            <c:v>Galeta Upstream</c:v>
          </c:tx>
          <c:spPr>
            <a:ln w="28575" cap="rnd">
              <a:solidFill>
                <a:srgbClr val="FF0000"/>
              </a:solidFill>
              <a:round/>
            </a:ln>
            <a:effectLst/>
          </c:spPr>
          <c:marker>
            <c:symbol val="none"/>
          </c:marker>
          <c:trendline>
            <c:spPr>
              <a:ln w="19050" cap="rnd">
                <a:solidFill>
                  <a:schemeClr val="accent1"/>
                </a:solidFill>
                <a:prstDash val="sysDot"/>
              </a:ln>
              <a:effectLst/>
            </c:spPr>
            <c:trendlineType val="linear"/>
            <c:dispRSqr val="0"/>
            <c:dispEq val="0"/>
          </c:trendline>
          <c:xVal>
            <c:numRef>
              <c:f>Vert_Pac!$C$148:$C$999</c:f>
              <c:numCache>
                <c:formatCode>0.0</c:formatCode>
                <c:ptCount val="852"/>
                <c:pt idx="0">
                  <c:v>2005</c:v>
                </c:pt>
                <c:pt idx="1">
                  <c:v>2005.0833333333333</c:v>
                </c:pt>
                <c:pt idx="2">
                  <c:v>2005.1666666666667</c:v>
                </c:pt>
                <c:pt idx="3">
                  <c:v>2005.25</c:v>
                </c:pt>
                <c:pt idx="4">
                  <c:v>2005.3333333333333</c:v>
                </c:pt>
                <c:pt idx="5">
                  <c:v>2005.4166666666667</c:v>
                </c:pt>
                <c:pt idx="6">
                  <c:v>2005.5</c:v>
                </c:pt>
                <c:pt idx="7">
                  <c:v>2005.5833333333333</c:v>
                </c:pt>
                <c:pt idx="8">
                  <c:v>2005.6666666666667</c:v>
                </c:pt>
                <c:pt idx="9">
                  <c:v>2005.75</c:v>
                </c:pt>
                <c:pt idx="10">
                  <c:v>2005.8333333333333</c:v>
                </c:pt>
                <c:pt idx="11">
                  <c:v>2005.9166666666667</c:v>
                </c:pt>
                <c:pt idx="12">
                  <c:v>2006</c:v>
                </c:pt>
                <c:pt idx="13">
                  <c:v>2006.0833333333333</c:v>
                </c:pt>
                <c:pt idx="14">
                  <c:v>2006.1666666666667</c:v>
                </c:pt>
                <c:pt idx="15">
                  <c:v>2006.25</c:v>
                </c:pt>
                <c:pt idx="16">
                  <c:v>2006.3333333333333</c:v>
                </c:pt>
                <c:pt idx="17">
                  <c:v>2006.4166666666667</c:v>
                </c:pt>
                <c:pt idx="18">
                  <c:v>2006.5</c:v>
                </c:pt>
                <c:pt idx="19">
                  <c:v>2006.5833333333333</c:v>
                </c:pt>
                <c:pt idx="20">
                  <c:v>2006.6666666666667</c:v>
                </c:pt>
                <c:pt idx="21">
                  <c:v>2006.75</c:v>
                </c:pt>
                <c:pt idx="22">
                  <c:v>2006.8333333333333</c:v>
                </c:pt>
                <c:pt idx="23">
                  <c:v>2006.9166666666667</c:v>
                </c:pt>
                <c:pt idx="24">
                  <c:v>2007</c:v>
                </c:pt>
                <c:pt idx="25">
                  <c:v>2007.0833333333333</c:v>
                </c:pt>
                <c:pt idx="26">
                  <c:v>2007.1666666666667</c:v>
                </c:pt>
                <c:pt idx="27">
                  <c:v>2007.25</c:v>
                </c:pt>
                <c:pt idx="28">
                  <c:v>2007.3333333333333</c:v>
                </c:pt>
                <c:pt idx="29">
                  <c:v>2007.4166666666667</c:v>
                </c:pt>
                <c:pt idx="30">
                  <c:v>2007.5</c:v>
                </c:pt>
                <c:pt idx="31">
                  <c:v>2007.5833333333333</c:v>
                </c:pt>
                <c:pt idx="32">
                  <c:v>2007.6666666666667</c:v>
                </c:pt>
                <c:pt idx="33">
                  <c:v>2007.75</c:v>
                </c:pt>
                <c:pt idx="34">
                  <c:v>2007.8333333333333</c:v>
                </c:pt>
                <c:pt idx="35">
                  <c:v>2007.9166666666667</c:v>
                </c:pt>
                <c:pt idx="36">
                  <c:v>2008</c:v>
                </c:pt>
                <c:pt idx="37">
                  <c:v>2008.0833333333333</c:v>
                </c:pt>
                <c:pt idx="38">
                  <c:v>2008.1666666666667</c:v>
                </c:pt>
                <c:pt idx="39">
                  <c:v>2008.25</c:v>
                </c:pt>
                <c:pt idx="40">
                  <c:v>2008.3333333333333</c:v>
                </c:pt>
                <c:pt idx="41">
                  <c:v>2008.4166666666667</c:v>
                </c:pt>
                <c:pt idx="42">
                  <c:v>2008.5</c:v>
                </c:pt>
                <c:pt idx="43">
                  <c:v>2008.5833333333333</c:v>
                </c:pt>
                <c:pt idx="44">
                  <c:v>2008.6666666666667</c:v>
                </c:pt>
                <c:pt idx="45">
                  <c:v>2008.75</c:v>
                </c:pt>
                <c:pt idx="46">
                  <c:v>2008.8333333333333</c:v>
                </c:pt>
                <c:pt idx="47">
                  <c:v>2008.9166666666667</c:v>
                </c:pt>
                <c:pt idx="48">
                  <c:v>2009</c:v>
                </c:pt>
                <c:pt idx="49">
                  <c:v>2009.0833333333333</c:v>
                </c:pt>
                <c:pt idx="50">
                  <c:v>2009.1666666666667</c:v>
                </c:pt>
                <c:pt idx="51">
                  <c:v>2009.25</c:v>
                </c:pt>
                <c:pt idx="52">
                  <c:v>2009.3333333333333</c:v>
                </c:pt>
                <c:pt idx="53">
                  <c:v>2009.4166666666667</c:v>
                </c:pt>
                <c:pt idx="54">
                  <c:v>2009.5</c:v>
                </c:pt>
                <c:pt idx="55">
                  <c:v>2009.5833333333333</c:v>
                </c:pt>
                <c:pt idx="56">
                  <c:v>2009.6666666666667</c:v>
                </c:pt>
                <c:pt idx="57">
                  <c:v>2009.75</c:v>
                </c:pt>
                <c:pt idx="58">
                  <c:v>2009.8333333333333</c:v>
                </c:pt>
                <c:pt idx="59">
                  <c:v>2009.9166666666667</c:v>
                </c:pt>
                <c:pt idx="60">
                  <c:v>2010</c:v>
                </c:pt>
                <c:pt idx="61">
                  <c:v>2010.0833333333333</c:v>
                </c:pt>
                <c:pt idx="62">
                  <c:v>2010.1666666666667</c:v>
                </c:pt>
                <c:pt idx="63">
                  <c:v>2010.25</c:v>
                </c:pt>
                <c:pt idx="64">
                  <c:v>2010.3333333333333</c:v>
                </c:pt>
                <c:pt idx="65">
                  <c:v>2010.4166666666667</c:v>
                </c:pt>
                <c:pt idx="66">
                  <c:v>2010.5</c:v>
                </c:pt>
                <c:pt idx="67">
                  <c:v>2010.5833333333333</c:v>
                </c:pt>
                <c:pt idx="68">
                  <c:v>2010.6666666666667</c:v>
                </c:pt>
                <c:pt idx="69">
                  <c:v>2010.75</c:v>
                </c:pt>
                <c:pt idx="70">
                  <c:v>2010.8333333333333</c:v>
                </c:pt>
                <c:pt idx="71">
                  <c:v>2010.9166666666667</c:v>
                </c:pt>
                <c:pt idx="72">
                  <c:v>2011</c:v>
                </c:pt>
                <c:pt idx="73">
                  <c:v>2011.0833333333333</c:v>
                </c:pt>
                <c:pt idx="74">
                  <c:v>2011.1666666666667</c:v>
                </c:pt>
                <c:pt idx="75">
                  <c:v>2011.25</c:v>
                </c:pt>
                <c:pt idx="76">
                  <c:v>2011.3333333333333</c:v>
                </c:pt>
                <c:pt idx="77">
                  <c:v>2011.4166666666667</c:v>
                </c:pt>
                <c:pt idx="78">
                  <c:v>2011.5</c:v>
                </c:pt>
                <c:pt idx="79">
                  <c:v>2011.5833333333333</c:v>
                </c:pt>
                <c:pt idx="80">
                  <c:v>2011.6666666666667</c:v>
                </c:pt>
                <c:pt idx="81">
                  <c:v>2011.75</c:v>
                </c:pt>
                <c:pt idx="82">
                  <c:v>2011.8333333333333</c:v>
                </c:pt>
                <c:pt idx="83">
                  <c:v>2011.9166666666667</c:v>
                </c:pt>
                <c:pt idx="84">
                  <c:v>2012</c:v>
                </c:pt>
                <c:pt idx="85">
                  <c:v>2012.0833333333333</c:v>
                </c:pt>
                <c:pt idx="86">
                  <c:v>2012.1666666666667</c:v>
                </c:pt>
                <c:pt idx="87">
                  <c:v>2012.25</c:v>
                </c:pt>
                <c:pt idx="88">
                  <c:v>2012.3333333333333</c:v>
                </c:pt>
                <c:pt idx="89">
                  <c:v>2012.4166666666667</c:v>
                </c:pt>
                <c:pt idx="90">
                  <c:v>2012.5</c:v>
                </c:pt>
                <c:pt idx="91">
                  <c:v>2012.5833333333333</c:v>
                </c:pt>
                <c:pt idx="92">
                  <c:v>2012.6666666666667</c:v>
                </c:pt>
                <c:pt idx="93">
                  <c:v>2012.75</c:v>
                </c:pt>
                <c:pt idx="94">
                  <c:v>2012.8333333333333</c:v>
                </c:pt>
                <c:pt idx="95">
                  <c:v>2012.9166666666667</c:v>
                </c:pt>
                <c:pt idx="96">
                  <c:v>2013</c:v>
                </c:pt>
                <c:pt idx="97">
                  <c:v>2013.0833333333333</c:v>
                </c:pt>
                <c:pt idx="98">
                  <c:v>2013.1666666666667</c:v>
                </c:pt>
                <c:pt idx="99">
                  <c:v>2013.25</c:v>
                </c:pt>
                <c:pt idx="100">
                  <c:v>2013.3333333333333</c:v>
                </c:pt>
                <c:pt idx="101">
                  <c:v>2013.4166666666667</c:v>
                </c:pt>
                <c:pt idx="102">
                  <c:v>2013.5</c:v>
                </c:pt>
                <c:pt idx="103">
                  <c:v>2013.5833333333333</c:v>
                </c:pt>
                <c:pt idx="104">
                  <c:v>2013.6666666666667</c:v>
                </c:pt>
                <c:pt idx="105">
                  <c:v>2013.75</c:v>
                </c:pt>
                <c:pt idx="106">
                  <c:v>2013.8333333333333</c:v>
                </c:pt>
                <c:pt idx="107">
                  <c:v>2013.9166666666667</c:v>
                </c:pt>
                <c:pt idx="108">
                  <c:v>2014</c:v>
                </c:pt>
                <c:pt idx="109">
                  <c:v>2014.0833333333333</c:v>
                </c:pt>
                <c:pt idx="110">
                  <c:v>2014.1666666666667</c:v>
                </c:pt>
                <c:pt idx="111">
                  <c:v>2014.25</c:v>
                </c:pt>
                <c:pt idx="112">
                  <c:v>2014.3333333333333</c:v>
                </c:pt>
                <c:pt idx="113">
                  <c:v>2014.4166666666667</c:v>
                </c:pt>
                <c:pt idx="114">
                  <c:v>2014.5</c:v>
                </c:pt>
                <c:pt idx="115">
                  <c:v>2014.5833333333333</c:v>
                </c:pt>
                <c:pt idx="116">
                  <c:v>2014.6666666666667</c:v>
                </c:pt>
                <c:pt idx="117">
                  <c:v>2014.75</c:v>
                </c:pt>
                <c:pt idx="118">
                  <c:v>2014.8333333333333</c:v>
                </c:pt>
                <c:pt idx="119">
                  <c:v>2014.9166666666667</c:v>
                </c:pt>
                <c:pt idx="120">
                  <c:v>2015</c:v>
                </c:pt>
                <c:pt idx="121">
                  <c:v>2015.0833333333333</c:v>
                </c:pt>
                <c:pt idx="122">
                  <c:v>2015.1666666666667</c:v>
                </c:pt>
                <c:pt idx="123">
                  <c:v>2015.25</c:v>
                </c:pt>
                <c:pt idx="124">
                  <c:v>2015.3333333333333</c:v>
                </c:pt>
                <c:pt idx="125">
                  <c:v>2015.4166666666667</c:v>
                </c:pt>
                <c:pt idx="126">
                  <c:v>2015.5</c:v>
                </c:pt>
                <c:pt idx="127">
                  <c:v>2015.5833333333333</c:v>
                </c:pt>
                <c:pt idx="128">
                  <c:v>2015.6666666666667</c:v>
                </c:pt>
                <c:pt idx="129">
                  <c:v>2015.75</c:v>
                </c:pt>
                <c:pt idx="130">
                  <c:v>2015.8333333333333</c:v>
                </c:pt>
                <c:pt idx="131">
                  <c:v>2015.9166666666667</c:v>
                </c:pt>
                <c:pt idx="132">
                  <c:v>2016</c:v>
                </c:pt>
                <c:pt idx="133">
                  <c:v>2016.0833333333333</c:v>
                </c:pt>
                <c:pt idx="134">
                  <c:v>2016.1666666666667</c:v>
                </c:pt>
                <c:pt idx="135">
                  <c:v>2016.25</c:v>
                </c:pt>
                <c:pt idx="136">
                  <c:v>2016.3333333333333</c:v>
                </c:pt>
                <c:pt idx="137">
                  <c:v>2016.4166666666667</c:v>
                </c:pt>
                <c:pt idx="138">
                  <c:v>2016.5</c:v>
                </c:pt>
                <c:pt idx="139">
                  <c:v>2016.5833333333333</c:v>
                </c:pt>
                <c:pt idx="140">
                  <c:v>2016.6666666666667</c:v>
                </c:pt>
                <c:pt idx="141">
                  <c:v>2016.75</c:v>
                </c:pt>
                <c:pt idx="142">
                  <c:v>2016.8333333333333</c:v>
                </c:pt>
                <c:pt idx="143">
                  <c:v>2016.9166666666667</c:v>
                </c:pt>
                <c:pt idx="144">
                  <c:v>2017</c:v>
                </c:pt>
                <c:pt idx="145">
                  <c:v>2017.0833333333333</c:v>
                </c:pt>
                <c:pt idx="146">
                  <c:v>2017.1666666666667</c:v>
                </c:pt>
                <c:pt idx="147">
                  <c:v>2017.25</c:v>
                </c:pt>
                <c:pt idx="148">
                  <c:v>2017.3333333333333</c:v>
                </c:pt>
                <c:pt idx="149">
                  <c:v>2017.4166666666667</c:v>
                </c:pt>
                <c:pt idx="150">
                  <c:v>2017.5</c:v>
                </c:pt>
                <c:pt idx="151">
                  <c:v>2017.5833333333333</c:v>
                </c:pt>
                <c:pt idx="152">
                  <c:v>2017.6666666666667</c:v>
                </c:pt>
                <c:pt idx="153">
                  <c:v>2017.75</c:v>
                </c:pt>
                <c:pt idx="154">
                  <c:v>2017.8333333333333</c:v>
                </c:pt>
                <c:pt idx="155">
                  <c:v>2017.9166666666667</c:v>
                </c:pt>
                <c:pt idx="156">
                  <c:v>2018</c:v>
                </c:pt>
                <c:pt idx="157">
                  <c:v>2018.0833333333333</c:v>
                </c:pt>
                <c:pt idx="158">
                  <c:v>2018.1666666666667</c:v>
                </c:pt>
                <c:pt idx="159">
                  <c:v>2018.25</c:v>
                </c:pt>
                <c:pt idx="160">
                  <c:v>2018.3333333333333</c:v>
                </c:pt>
                <c:pt idx="161">
                  <c:v>2018.4166666666667</c:v>
                </c:pt>
                <c:pt idx="162">
                  <c:v>2018.5</c:v>
                </c:pt>
                <c:pt idx="163">
                  <c:v>2018.5833333333333</c:v>
                </c:pt>
                <c:pt idx="164">
                  <c:v>2018.6666666666667</c:v>
                </c:pt>
                <c:pt idx="165">
                  <c:v>2018.75</c:v>
                </c:pt>
                <c:pt idx="166">
                  <c:v>2018.8333333333333</c:v>
                </c:pt>
                <c:pt idx="167">
                  <c:v>2018.9166666666667</c:v>
                </c:pt>
                <c:pt idx="168">
                  <c:v>2019</c:v>
                </c:pt>
                <c:pt idx="169">
                  <c:v>2019.0833333333333</c:v>
                </c:pt>
                <c:pt idx="170">
                  <c:v>2019.1666666666667</c:v>
                </c:pt>
                <c:pt idx="171">
                  <c:v>2019.25</c:v>
                </c:pt>
                <c:pt idx="172">
                  <c:v>2019.3333333333333</c:v>
                </c:pt>
                <c:pt idx="173">
                  <c:v>2019.4166666666667</c:v>
                </c:pt>
                <c:pt idx="174">
                  <c:v>2019.5</c:v>
                </c:pt>
                <c:pt idx="175">
                  <c:v>2019.5833333333333</c:v>
                </c:pt>
                <c:pt idx="176">
                  <c:v>2019.6666666666667</c:v>
                </c:pt>
                <c:pt idx="177">
                  <c:v>2019.75</c:v>
                </c:pt>
                <c:pt idx="178">
                  <c:v>2019.8333333333333</c:v>
                </c:pt>
                <c:pt idx="179">
                  <c:v>2019.9166666666667</c:v>
                </c:pt>
                <c:pt idx="180">
                  <c:v>2020</c:v>
                </c:pt>
                <c:pt idx="181">
                  <c:v>2020.0833333333333</c:v>
                </c:pt>
                <c:pt idx="182">
                  <c:v>2020.1666666666667</c:v>
                </c:pt>
                <c:pt idx="183">
                  <c:v>2020.25</c:v>
                </c:pt>
                <c:pt idx="184">
                  <c:v>2020.3333333333333</c:v>
                </c:pt>
                <c:pt idx="185">
                  <c:v>2020.4166666666667</c:v>
                </c:pt>
                <c:pt idx="186">
                  <c:v>2020.5</c:v>
                </c:pt>
                <c:pt idx="187">
                  <c:v>2020.5833333333333</c:v>
                </c:pt>
                <c:pt idx="188">
                  <c:v>2020.6666666666667</c:v>
                </c:pt>
                <c:pt idx="189">
                  <c:v>2020.75</c:v>
                </c:pt>
                <c:pt idx="190">
                  <c:v>2020.8333333333333</c:v>
                </c:pt>
                <c:pt idx="191">
                  <c:v>2020.9166666666667</c:v>
                </c:pt>
                <c:pt idx="192">
                  <c:v>2021</c:v>
                </c:pt>
                <c:pt idx="193">
                  <c:v>2021.0833333333333</c:v>
                </c:pt>
                <c:pt idx="194">
                  <c:v>2021.1666666666667</c:v>
                </c:pt>
                <c:pt idx="195">
                  <c:v>2021.25</c:v>
                </c:pt>
                <c:pt idx="196">
                  <c:v>2021.3333333333333</c:v>
                </c:pt>
                <c:pt idx="197">
                  <c:v>2021.4166666666667</c:v>
                </c:pt>
                <c:pt idx="198">
                  <c:v>2021.5</c:v>
                </c:pt>
                <c:pt idx="199">
                  <c:v>2021.5833333333333</c:v>
                </c:pt>
                <c:pt idx="200">
                  <c:v>2021.6666666666667</c:v>
                </c:pt>
                <c:pt idx="201">
                  <c:v>2021.75</c:v>
                </c:pt>
                <c:pt idx="202">
                  <c:v>2021.8333333333333</c:v>
                </c:pt>
                <c:pt idx="203">
                  <c:v>2021.9166666666667</c:v>
                </c:pt>
                <c:pt idx="204">
                  <c:v>2022</c:v>
                </c:pt>
                <c:pt idx="205">
                  <c:v>2022.0833333333333</c:v>
                </c:pt>
                <c:pt idx="206">
                  <c:v>2022.1666666666667</c:v>
                </c:pt>
                <c:pt idx="207">
                  <c:v>2022.25</c:v>
                </c:pt>
                <c:pt idx="208">
                  <c:v>2022.3333333333333</c:v>
                </c:pt>
                <c:pt idx="209">
                  <c:v>2022.4166666666667</c:v>
                </c:pt>
                <c:pt idx="210">
                  <c:v>2022.5</c:v>
                </c:pt>
                <c:pt idx="211">
                  <c:v>2022.5833333333333</c:v>
                </c:pt>
                <c:pt idx="212">
                  <c:v>2022.6666666666667</c:v>
                </c:pt>
                <c:pt idx="213">
                  <c:v>2022.75</c:v>
                </c:pt>
                <c:pt idx="214">
                  <c:v>2022.8333333333333</c:v>
                </c:pt>
                <c:pt idx="215">
                  <c:v>2022.9166666666667</c:v>
                </c:pt>
              </c:numCache>
            </c:numRef>
          </c:xVal>
          <c:yVal>
            <c:numRef>
              <c:f>Vert_Pac!$O$232:$O$999</c:f>
              <c:numCache>
                <c:formatCode>0.0</c:formatCode>
                <c:ptCount val="768"/>
                <c:pt idx="0">
                  <c:v>26.75</c:v>
                </c:pt>
                <c:pt idx="1">
                  <c:v>24.98</c:v>
                </c:pt>
                <c:pt idx="2">
                  <c:v>22.76</c:v>
                </c:pt>
                <c:pt idx="3">
                  <c:v>27.22</c:v>
                </c:pt>
                <c:pt idx="4">
                  <c:v>27.98</c:v>
                </c:pt>
                <c:pt idx="5">
                  <c:v>28.9</c:v>
                </c:pt>
                <c:pt idx="6">
                  <c:v>28.89</c:v>
                </c:pt>
                <c:pt idx="7">
                  <c:v>28.82</c:v>
                </c:pt>
                <c:pt idx="8">
                  <c:v>28.9</c:v>
                </c:pt>
                <c:pt idx="9">
                  <c:v>28.28</c:v>
                </c:pt>
                <c:pt idx="10">
                  <c:v>28.3</c:v>
                </c:pt>
                <c:pt idx="11">
                  <c:v>28.05</c:v>
                </c:pt>
                <c:pt idx="12">
                  <c:v>25.87</c:v>
                </c:pt>
                <c:pt idx="13">
                  <c:v>22.39</c:v>
                </c:pt>
                <c:pt idx="14">
                  <c:v>22.67</c:v>
                </c:pt>
                <c:pt idx="15">
                  <c:v>26.59</c:v>
                </c:pt>
                <c:pt idx="16">
                  <c:v>28.21</c:v>
                </c:pt>
                <c:pt idx="17">
                  <c:v>28.58</c:v>
                </c:pt>
                <c:pt idx="18">
                  <c:v>28.4</c:v>
                </c:pt>
                <c:pt idx="19">
                  <c:v>28.1</c:v>
                </c:pt>
                <c:pt idx="20">
                  <c:v>28.1</c:v>
                </c:pt>
                <c:pt idx="21">
                  <c:v>28.01</c:v>
                </c:pt>
                <c:pt idx="22">
                  <c:v>28.15</c:v>
                </c:pt>
                <c:pt idx="23">
                  <c:v>27.92</c:v>
                </c:pt>
                <c:pt idx="24">
                  <c:v>26.16</c:v>
                </c:pt>
                <c:pt idx="25">
                  <c:v>25.56</c:v>
                </c:pt>
                <c:pt idx="26">
                  <c:v>25.82</c:v>
                </c:pt>
                <c:pt idx="27">
                  <c:v>25.44</c:v>
                </c:pt>
                <c:pt idx="28">
                  <c:v>28.32</c:v>
                </c:pt>
                <c:pt idx="29">
                  <c:v>28.78</c:v>
                </c:pt>
                <c:pt idx="30">
                  <c:v>29.34</c:v>
                </c:pt>
                <c:pt idx="31">
                  <c:v>28.96</c:v>
                </c:pt>
                <c:pt idx="32">
                  <c:v>28.91</c:v>
                </c:pt>
                <c:pt idx="33">
                  <c:v>28.71</c:v>
                </c:pt>
                <c:pt idx="34">
                  <c:v>28.64</c:v>
                </c:pt>
                <c:pt idx="35">
                  <c:v>28.33</c:v>
                </c:pt>
                <c:pt idx="36">
                  <c:v>27.71</c:v>
                </c:pt>
                <c:pt idx="37">
                  <c:v>25.74</c:v>
                </c:pt>
                <c:pt idx="38">
                  <c:v>23.43</c:v>
                </c:pt>
                <c:pt idx="39">
                  <c:v>26.66</c:v>
                </c:pt>
                <c:pt idx="40">
                  <c:v>28.99</c:v>
                </c:pt>
                <c:pt idx="41">
                  <c:v>29.03</c:v>
                </c:pt>
              </c:numCache>
            </c:numRef>
          </c:yVal>
          <c:smooth val="0"/>
          <c:extLst>
            <c:ext xmlns:c16="http://schemas.microsoft.com/office/drawing/2014/chart" uri="{C3380CC4-5D6E-409C-BE32-E72D297353CC}">
              <c16:uniqueId val="{00000000-E3B5-4CE5-8AD7-1464822D023F}"/>
            </c:ext>
          </c:extLst>
        </c:ser>
        <c:dLbls>
          <c:showLegendKey val="0"/>
          <c:showVal val="0"/>
          <c:showCatName val="0"/>
          <c:showSerName val="0"/>
          <c:showPercent val="0"/>
          <c:showBubbleSize val="0"/>
        </c:dLbls>
        <c:axId val="634925944"/>
        <c:axId val="656615288"/>
      </c:scatterChart>
      <c:valAx>
        <c:axId val="634925944"/>
        <c:scaling>
          <c:orientation val="minMax"/>
          <c:max val="2024"/>
          <c:min val="1993"/>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615288"/>
        <c:crosses val="autoZero"/>
        <c:crossBetween val="midCat"/>
        <c:majorUnit val="1"/>
        <c:minorUnit val="0.16670000000000004"/>
      </c:valAx>
      <c:valAx>
        <c:axId val="656615288"/>
        <c:scaling>
          <c:orientation val="minMax"/>
          <c:min val="22"/>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9259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Las Perlas, Pacheca, 20ft</a:t>
            </a:r>
          </a:p>
        </c:rich>
      </c:tx>
      <c:layout>
        <c:manualLayout>
          <c:xMode val="edge"/>
          <c:yMode val="edge"/>
          <c:x val="0.43365849937827383"/>
          <c:y val="2.3529411764705882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0"/>
          <c:order val="0"/>
          <c:tx>
            <c:v>Galeta Upstream</c:v>
          </c:tx>
          <c:spPr>
            <a:ln w="28575" cap="rnd">
              <a:solidFill>
                <a:srgbClr val="2D11FB"/>
              </a:solidFill>
              <a:round/>
            </a:ln>
            <a:effectLst/>
          </c:spPr>
          <c:marker>
            <c:symbol val="none"/>
          </c:marker>
          <c:trendline>
            <c:spPr>
              <a:ln w="19050" cap="rnd">
                <a:solidFill>
                  <a:srgbClr val="FF0000"/>
                </a:solidFill>
                <a:prstDash val="sysDot"/>
              </a:ln>
              <a:effectLst/>
            </c:spPr>
            <c:trendlineType val="linear"/>
            <c:dispRSqr val="0"/>
            <c:dispEq val="1"/>
            <c:trendlineLbl>
              <c:layout>
                <c:manualLayout>
                  <c:x val="-0.7961749915299785"/>
                  <c:y val="-0.22769461170294888"/>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Vert_Pac!$C$33:$C$999</c:f>
              <c:numCache>
                <c:formatCode>0.0</c:formatCode>
                <c:ptCount val="967"/>
                <c:pt idx="0">
                  <c:v>1995.4166666666667</c:v>
                </c:pt>
                <c:pt idx="1">
                  <c:v>1995.5</c:v>
                </c:pt>
                <c:pt idx="2">
                  <c:v>1995.5833333333333</c:v>
                </c:pt>
                <c:pt idx="3">
                  <c:v>1995.6666666666667</c:v>
                </c:pt>
                <c:pt idx="4">
                  <c:v>1995.75</c:v>
                </c:pt>
                <c:pt idx="5">
                  <c:v>1995.8333333333333</c:v>
                </c:pt>
                <c:pt idx="6">
                  <c:v>1995.9166666666667</c:v>
                </c:pt>
                <c:pt idx="7">
                  <c:v>1996</c:v>
                </c:pt>
                <c:pt idx="8">
                  <c:v>1996.0833333333333</c:v>
                </c:pt>
                <c:pt idx="9">
                  <c:v>1996.1666666666667</c:v>
                </c:pt>
                <c:pt idx="10">
                  <c:v>1996.25</c:v>
                </c:pt>
                <c:pt idx="11">
                  <c:v>1996.3333333333333</c:v>
                </c:pt>
                <c:pt idx="12">
                  <c:v>1996.4166666666667</c:v>
                </c:pt>
                <c:pt idx="13">
                  <c:v>1996.5</c:v>
                </c:pt>
                <c:pt idx="14">
                  <c:v>1996.5833333333333</c:v>
                </c:pt>
                <c:pt idx="15">
                  <c:v>1996.6666666666667</c:v>
                </c:pt>
                <c:pt idx="16">
                  <c:v>1996.75</c:v>
                </c:pt>
                <c:pt idx="17">
                  <c:v>1996.8333333333333</c:v>
                </c:pt>
                <c:pt idx="18">
                  <c:v>1996.9166666666667</c:v>
                </c:pt>
                <c:pt idx="19">
                  <c:v>1997</c:v>
                </c:pt>
                <c:pt idx="20">
                  <c:v>1997.0833333333333</c:v>
                </c:pt>
                <c:pt idx="21">
                  <c:v>1997.1666666666667</c:v>
                </c:pt>
                <c:pt idx="22">
                  <c:v>1997.25</c:v>
                </c:pt>
                <c:pt idx="23">
                  <c:v>1997.3333333333333</c:v>
                </c:pt>
                <c:pt idx="24">
                  <c:v>1997.4166666666667</c:v>
                </c:pt>
                <c:pt idx="25">
                  <c:v>1997.5</c:v>
                </c:pt>
                <c:pt idx="26">
                  <c:v>1997.5833333333333</c:v>
                </c:pt>
                <c:pt idx="27">
                  <c:v>1997.6666666666667</c:v>
                </c:pt>
                <c:pt idx="28">
                  <c:v>1997.75</c:v>
                </c:pt>
                <c:pt idx="29">
                  <c:v>1997.8333333333333</c:v>
                </c:pt>
                <c:pt idx="30">
                  <c:v>1997.9166666666667</c:v>
                </c:pt>
                <c:pt idx="31">
                  <c:v>1998</c:v>
                </c:pt>
                <c:pt idx="32">
                  <c:v>1998.0833333333333</c:v>
                </c:pt>
                <c:pt idx="33">
                  <c:v>1998.1666666666667</c:v>
                </c:pt>
                <c:pt idx="34">
                  <c:v>1998.25</c:v>
                </c:pt>
                <c:pt idx="35">
                  <c:v>1998.3333333333333</c:v>
                </c:pt>
                <c:pt idx="36">
                  <c:v>1998.4166666666667</c:v>
                </c:pt>
                <c:pt idx="37">
                  <c:v>1998.5</c:v>
                </c:pt>
                <c:pt idx="38">
                  <c:v>1998.5833333333333</c:v>
                </c:pt>
                <c:pt idx="39">
                  <c:v>1998.6666666666667</c:v>
                </c:pt>
                <c:pt idx="40">
                  <c:v>1998.75</c:v>
                </c:pt>
                <c:pt idx="41">
                  <c:v>1998.8333333333333</c:v>
                </c:pt>
                <c:pt idx="42">
                  <c:v>1998.9166666666667</c:v>
                </c:pt>
                <c:pt idx="43">
                  <c:v>1999</c:v>
                </c:pt>
                <c:pt idx="44">
                  <c:v>1999.0833333333333</c:v>
                </c:pt>
                <c:pt idx="45">
                  <c:v>1999.1666666666667</c:v>
                </c:pt>
                <c:pt idx="46">
                  <c:v>1999.25</c:v>
                </c:pt>
                <c:pt idx="47">
                  <c:v>1999.3333333333333</c:v>
                </c:pt>
                <c:pt idx="48">
                  <c:v>1999.4166666666667</c:v>
                </c:pt>
                <c:pt idx="49">
                  <c:v>1999.5</c:v>
                </c:pt>
                <c:pt idx="50">
                  <c:v>1999.5833333333333</c:v>
                </c:pt>
                <c:pt idx="51">
                  <c:v>1999.6666666666667</c:v>
                </c:pt>
                <c:pt idx="52">
                  <c:v>1999.75</c:v>
                </c:pt>
                <c:pt idx="53">
                  <c:v>1999.8333333333333</c:v>
                </c:pt>
                <c:pt idx="54">
                  <c:v>1999.9166666666667</c:v>
                </c:pt>
                <c:pt idx="55">
                  <c:v>2000</c:v>
                </c:pt>
                <c:pt idx="56">
                  <c:v>2000.0833333333333</c:v>
                </c:pt>
                <c:pt idx="57">
                  <c:v>2000.1666666666667</c:v>
                </c:pt>
                <c:pt idx="58">
                  <c:v>2000.25</c:v>
                </c:pt>
                <c:pt idx="59">
                  <c:v>2000.3333333333333</c:v>
                </c:pt>
                <c:pt idx="60">
                  <c:v>2000.4166666666667</c:v>
                </c:pt>
                <c:pt idx="61">
                  <c:v>2000.5</c:v>
                </c:pt>
                <c:pt idx="62">
                  <c:v>2000.5833333333333</c:v>
                </c:pt>
                <c:pt idx="63">
                  <c:v>2000.6666666666667</c:v>
                </c:pt>
                <c:pt idx="64">
                  <c:v>2000.75</c:v>
                </c:pt>
                <c:pt idx="65">
                  <c:v>2000.8333333333333</c:v>
                </c:pt>
                <c:pt idx="66">
                  <c:v>2000.9166666666667</c:v>
                </c:pt>
                <c:pt idx="67">
                  <c:v>2001</c:v>
                </c:pt>
                <c:pt idx="68">
                  <c:v>2001.0833333333333</c:v>
                </c:pt>
                <c:pt idx="69">
                  <c:v>2001.1666666666667</c:v>
                </c:pt>
                <c:pt idx="70">
                  <c:v>2001.25</c:v>
                </c:pt>
                <c:pt idx="71">
                  <c:v>2001.3333333333333</c:v>
                </c:pt>
                <c:pt idx="72">
                  <c:v>2001.4166666666667</c:v>
                </c:pt>
                <c:pt idx="73">
                  <c:v>2001.5</c:v>
                </c:pt>
                <c:pt idx="74">
                  <c:v>2001.5833333333333</c:v>
                </c:pt>
                <c:pt idx="75">
                  <c:v>2001.6666666666667</c:v>
                </c:pt>
                <c:pt idx="76">
                  <c:v>2001.75</c:v>
                </c:pt>
                <c:pt idx="77">
                  <c:v>2001.8333333333333</c:v>
                </c:pt>
                <c:pt idx="78">
                  <c:v>2001.9166666666667</c:v>
                </c:pt>
                <c:pt idx="79">
                  <c:v>2002</c:v>
                </c:pt>
                <c:pt idx="80">
                  <c:v>2002.0833333333333</c:v>
                </c:pt>
                <c:pt idx="81">
                  <c:v>2002.1666666666667</c:v>
                </c:pt>
                <c:pt idx="82">
                  <c:v>2002.25</c:v>
                </c:pt>
                <c:pt idx="83">
                  <c:v>2002.3333333333333</c:v>
                </c:pt>
                <c:pt idx="84">
                  <c:v>2002.4166666666667</c:v>
                </c:pt>
                <c:pt idx="85">
                  <c:v>2002.5</c:v>
                </c:pt>
                <c:pt idx="86">
                  <c:v>2002.5833333333333</c:v>
                </c:pt>
                <c:pt idx="87">
                  <c:v>2002.6666666666667</c:v>
                </c:pt>
                <c:pt idx="88">
                  <c:v>2002.75</c:v>
                </c:pt>
                <c:pt idx="89">
                  <c:v>2002.8333333333333</c:v>
                </c:pt>
                <c:pt idx="90">
                  <c:v>2002.9166666666667</c:v>
                </c:pt>
                <c:pt idx="91">
                  <c:v>2003</c:v>
                </c:pt>
                <c:pt idx="92">
                  <c:v>2003.0833333333333</c:v>
                </c:pt>
                <c:pt idx="93">
                  <c:v>2003.1666666666667</c:v>
                </c:pt>
                <c:pt idx="94">
                  <c:v>2003.25</c:v>
                </c:pt>
                <c:pt idx="95">
                  <c:v>2003.3333333333333</c:v>
                </c:pt>
                <c:pt idx="96">
                  <c:v>2003.4166666666667</c:v>
                </c:pt>
                <c:pt idx="97">
                  <c:v>2003.5</c:v>
                </c:pt>
                <c:pt idx="98">
                  <c:v>2003.5833333333333</c:v>
                </c:pt>
                <c:pt idx="99">
                  <c:v>2003.6666666666667</c:v>
                </c:pt>
                <c:pt idx="100">
                  <c:v>2003.75</c:v>
                </c:pt>
                <c:pt idx="101">
                  <c:v>2003.8333333333333</c:v>
                </c:pt>
                <c:pt idx="102">
                  <c:v>2003.9166666666667</c:v>
                </c:pt>
                <c:pt idx="103">
                  <c:v>2004</c:v>
                </c:pt>
                <c:pt idx="104">
                  <c:v>2004.0833333333333</c:v>
                </c:pt>
                <c:pt idx="105">
                  <c:v>2004.1666666666667</c:v>
                </c:pt>
                <c:pt idx="106">
                  <c:v>2004.25</c:v>
                </c:pt>
                <c:pt idx="107">
                  <c:v>2004.3333333333333</c:v>
                </c:pt>
                <c:pt idx="108">
                  <c:v>2004.4166666666667</c:v>
                </c:pt>
                <c:pt idx="109">
                  <c:v>2004.5</c:v>
                </c:pt>
                <c:pt idx="110">
                  <c:v>2004.5833333333333</c:v>
                </c:pt>
                <c:pt idx="111">
                  <c:v>2004.6666666666667</c:v>
                </c:pt>
                <c:pt idx="112">
                  <c:v>2004.75</c:v>
                </c:pt>
                <c:pt idx="113">
                  <c:v>2004.8333333333333</c:v>
                </c:pt>
                <c:pt idx="114">
                  <c:v>2004.9166666666667</c:v>
                </c:pt>
                <c:pt idx="115">
                  <c:v>2005</c:v>
                </c:pt>
                <c:pt idx="116">
                  <c:v>2005.0833333333333</c:v>
                </c:pt>
                <c:pt idx="117">
                  <c:v>2005.1666666666667</c:v>
                </c:pt>
                <c:pt idx="118">
                  <c:v>2005.25</c:v>
                </c:pt>
                <c:pt idx="119">
                  <c:v>2005.3333333333333</c:v>
                </c:pt>
                <c:pt idx="120">
                  <c:v>2005.4166666666667</c:v>
                </c:pt>
                <c:pt idx="121">
                  <c:v>2005.5</c:v>
                </c:pt>
                <c:pt idx="122">
                  <c:v>2005.5833333333333</c:v>
                </c:pt>
                <c:pt idx="123">
                  <c:v>2005.6666666666667</c:v>
                </c:pt>
                <c:pt idx="124">
                  <c:v>2005.75</c:v>
                </c:pt>
                <c:pt idx="125">
                  <c:v>2005.8333333333333</c:v>
                </c:pt>
                <c:pt idx="126">
                  <c:v>2005.9166666666667</c:v>
                </c:pt>
                <c:pt idx="127">
                  <c:v>2006</c:v>
                </c:pt>
                <c:pt idx="128">
                  <c:v>2006.0833333333333</c:v>
                </c:pt>
                <c:pt idx="129">
                  <c:v>2006.1666666666667</c:v>
                </c:pt>
                <c:pt idx="130">
                  <c:v>2006.25</c:v>
                </c:pt>
                <c:pt idx="131">
                  <c:v>2006.3333333333333</c:v>
                </c:pt>
                <c:pt idx="132">
                  <c:v>2006.4166666666667</c:v>
                </c:pt>
                <c:pt idx="133">
                  <c:v>2006.5</c:v>
                </c:pt>
                <c:pt idx="134">
                  <c:v>2006.5833333333333</c:v>
                </c:pt>
                <c:pt idx="135">
                  <c:v>2006.6666666666667</c:v>
                </c:pt>
                <c:pt idx="136">
                  <c:v>2006.75</c:v>
                </c:pt>
                <c:pt idx="137">
                  <c:v>2006.8333333333333</c:v>
                </c:pt>
                <c:pt idx="138">
                  <c:v>2006.9166666666667</c:v>
                </c:pt>
                <c:pt idx="139">
                  <c:v>2007</c:v>
                </c:pt>
                <c:pt idx="140">
                  <c:v>2007.0833333333333</c:v>
                </c:pt>
                <c:pt idx="141">
                  <c:v>2007.1666666666667</c:v>
                </c:pt>
                <c:pt idx="142">
                  <c:v>2007.25</c:v>
                </c:pt>
                <c:pt idx="143">
                  <c:v>2007.3333333333333</c:v>
                </c:pt>
                <c:pt idx="144">
                  <c:v>2007.4166666666667</c:v>
                </c:pt>
                <c:pt idx="145">
                  <c:v>2007.5</c:v>
                </c:pt>
                <c:pt idx="146">
                  <c:v>2007.5833333333333</c:v>
                </c:pt>
                <c:pt idx="147">
                  <c:v>2007.6666666666667</c:v>
                </c:pt>
                <c:pt idx="148">
                  <c:v>2007.75</c:v>
                </c:pt>
                <c:pt idx="149">
                  <c:v>2007.8333333333333</c:v>
                </c:pt>
                <c:pt idx="150">
                  <c:v>2007.9166666666667</c:v>
                </c:pt>
                <c:pt idx="151">
                  <c:v>2008</c:v>
                </c:pt>
                <c:pt idx="152">
                  <c:v>2008.0833333333333</c:v>
                </c:pt>
                <c:pt idx="153">
                  <c:v>2008.1666666666667</c:v>
                </c:pt>
                <c:pt idx="154">
                  <c:v>2008.25</c:v>
                </c:pt>
                <c:pt idx="155">
                  <c:v>2008.3333333333333</c:v>
                </c:pt>
                <c:pt idx="156">
                  <c:v>2008.4166666666667</c:v>
                </c:pt>
                <c:pt idx="157">
                  <c:v>2008.5</c:v>
                </c:pt>
                <c:pt idx="158">
                  <c:v>2008.5833333333333</c:v>
                </c:pt>
                <c:pt idx="159">
                  <c:v>2008.6666666666667</c:v>
                </c:pt>
                <c:pt idx="160">
                  <c:v>2008.75</c:v>
                </c:pt>
                <c:pt idx="161">
                  <c:v>2008.8333333333333</c:v>
                </c:pt>
                <c:pt idx="162">
                  <c:v>2008.9166666666667</c:v>
                </c:pt>
                <c:pt idx="163">
                  <c:v>2009</c:v>
                </c:pt>
                <c:pt idx="164">
                  <c:v>2009.0833333333333</c:v>
                </c:pt>
                <c:pt idx="165">
                  <c:v>2009.1666666666667</c:v>
                </c:pt>
                <c:pt idx="166">
                  <c:v>2009.25</c:v>
                </c:pt>
                <c:pt idx="167">
                  <c:v>2009.3333333333333</c:v>
                </c:pt>
                <c:pt idx="168">
                  <c:v>2009.4166666666667</c:v>
                </c:pt>
                <c:pt idx="169">
                  <c:v>2009.5</c:v>
                </c:pt>
                <c:pt idx="170">
                  <c:v>2009.5833333333333</c:v>
                </c:pt>
                <c:pt idx="171">
                  <c:v>2009.6666666666667</c:v>
                </c:pt>
                <c:pt idx="172">
                  <c:v>2009.75</c:v>
                </c:pt>
                <c:pt idx="173">
                  <c:v>2009.8333333333333</c:v>
                </c:pt>
                <c:pt idx="174">
                  <c:v>2009.9166666666667</c:v>
                </c:pt>
                <c:pt idx="175">
                  <c:v>2010</c:v>
                </c:pt>
                <c:pt idx="176">
                  <c:v>2010.0833333333333</c:v>
                </c:pt>
                <c:pt idx="177">
                  <c:v>2010.1666666666667</c:v>
                </c:pt>
                <c:pt idx="178">
                  <c:v>2010.25</c:v>
                </c:pt>
                <c:pt idx="179">
                  <c:v>2010.3333333333333</c:v>
                </c:pt>
                <c:pt idx="180">
                  <c:v>2010.4166666666667</c:v>
                </c:pt>
                <c:pt idx="181">
                  <c:v>2010.5</c:v>
                </c:pt>
                <c:pt idx="182">
                  <c:v>2010.5833333333333</c:v>
                </c:pt>
                <c:pt idx="183">
                  <c:v>2010.6666666666667</c:v>
                </c:pt>
                <c:pt idx="184">
                  <c:v>2010.75</c:v>
                </c:pt>
                <c:pt idx="185">
                  <c:v>2010.8333333333333</c:v>
                </c:pt>
                <c:pt idx="186">
                  <c:v>2010.9166666666667</c:v>
                </c:pt>
                <c:pt idx="187">
                  <c:v>2011</c:v>
                </c:pt>
                <c:pt idx="188">
                  <c:v>2011.0833333333333</c:v>
                </c:pt>
                <c:pt idx="189">
                  <c:v>2011.1666666666667</c:v>
                </c:pt>
                <c:pt idx="190">
                  <c:v>2011.25</c:v>
                </c:pt>
                <c:pt idx="191">
                  <c:v>2011.3333333333333</c:v>
                </c:pt>
                <c:pt idx="192">
                  <c:v>2011.4166666666667</c:v>
                </c:pt>
                <c:pt idx="193">
                  <c:v>2011.5</c:v>
                </c:pt>
                <c:pt idx="194">
                  <c:v>2011.5833333333333</c:v>
                </c:pt>
                <c:pt idx="195">
                  <c:v>2011.6666666666667</c:v>
                </c:pt>
                <c:pt idx="196">
                  <c:v>2011.75</c:v>
                </c:pt>
                <c:pt idx="197">
                  <c:v>2011.8333333333333</c:v>
                </c:pt>
                <c:pt idx="198">
                  <c:v>2011.9166666666667</c:v>
                </c:pt>
                <c:pt idx="199">
                  <c:v>2012</c:v>
                </c:pt>
                <c:pt idx="200">
                  <c:v>2012.0833333333333</c:v>
                </c:pt>
                <c:pt idx="201">
                  <c:v>2012.1666666666667</c:v>
                </c:pt>
                <c:pt idx="202">
                  <c:v>2012.25</c:v>
                </c:pt>
                <c:pt idx="203">
                  <c:v>2012.3333333333333</c:v>
                </c:pt>
                <c:pt idx="204">
                  <c:v>2012.4166666666667</c:v>
                </c:pt>
                <c:pt idx="205">
                  <c:v>2012.5</c:v>
                </c:pt>
                <c:pt idx="206">
                  <c:v>2012.5833333333333</c:v>
                </c:pt>
                <c:pt idx="207">
                  <c:v>2012.6666666666667</c:v>
                </c:pt>
                <c:pt idx="208">
                  <c:v>2012.75</c:v>
                </c:pt>
                <c:pt idx="209">
                  <c:v>2012.8333333333333</c:v>
                </c:pt>
                <c:pt idx="210">
                  <c:v>2012.9166666666667</c:v>
                </c:pt>
                <c:pt idx="211">
                  <c:v>2013</c:v>
                </c:pt>
                <c:pt idx="212">
                  <c:v>2013.0833333333333</c:v>
                </c:pt>
                <c:pt idx="213">
                  <c:v>2013.1666666666667</c:v>
                </c:pt>
                <c:pt idx="214">
                  <c:v>2013.25</c:v>
                </c:pt>
                <c:pt idx="215">
                  <c:v>2013.3333333333333</c:v>
                </c:pt>
                <c:pt idx="216">
                  <c:v>2013.4166666666667</c:v>
                </c:pt>
                <c:pt idx="217">
                  <c:v>2013.5</c:v>
                </c:pt>
                <c:pt idx="218">
                  <c:v>2013.5833333333333</c:v>
                </c:pt>
                <c:pt idx="219">
                  <c:v>2013.6666666666667</c:v>
                </c:pt>
                <c:pt idx="220">
                  <c:v>2013.75</c:v>
                </c:pt>
                <c:pt idx="221">
                  <c:v>2013.8333333333333</c:v>
                </c:pt>
                <c:pt idx="222">
                  <c:v>2013.9166666666667</c:v>
                </c:pt>
                <c:pt idx="223">
                  <c:v>2014</c:v>
                </c:pt>
                <c:pt idx="224">
                  <c:v>2014.0833333333333</c:v>
                </c:pt>
                <c:pt idx="225">
                  <c:v>2014.1666666666667</c:v>
                </c:pt>
                <c:pt idx="226">
                  <c:v>2014.25</c:v>
                </c:pt>
                <c:pt idx="227">
                  <c:v>2014.3333333333333</c:v>
                </c:pt>
                <c:pt idx="228">
                  <c:v>2014.4166666666667</c:v>
                </c:pt>
                <c:pt idx="229">
                  <c:v>2014.5</c:v>
                </c:pt>
                <c:pt idx="230">
                  <c:v>2014.5833333333333</c:v>
                </c:pt>
                <c:pt idx="231">
                  <c:v>2014.6666666666667</c:v>
                </c:pt>
                <c:pt idx="232">
                  <c:v>2014.75</c:v>
                </c:pt>
                <c:pt idx="233">
                  <c:v>2014.8333333333333</c:v>
                </c:pt>
                <c:pt idx="234">
                  <c:v>2014.9166666666667</c:v>
                </c:pt>
                <c:pt idx="235">
                  <c:v>2015</c:v>
                </c:pt>
                <c:pt idx="236">
                  <c:v>2015.0833333333333</c:v>
                </c:pt>
                <c:pt idx="237">
                  <c:v>2015.1666666666667</c:v>
                </c:pt>
                <c:pt idx="238">
                  <c:v>2015.25</c:v>
                </c:pt>
                <c:pt idx="239">
                  <c:v>2015.3333333333333</c:v>
                </c:pt>
                <c:pt idx="240">
                  <c:v>2015.4166666666667</c:v>
                </c:pt>
                <c:pt idx="241">
                  <c:v>2015.5</c:v>
                </c:pt>
                <c:pt idx="242">
                  <c:v>2015.5833333333333</c:v>
                </c:pt>
                <c:pt idx="243">
                  <c:v>2015.6666666666667</c:v>
                </c:pt>
                <c:pt idx="244">
                  <c:v>2015.75</c:v>
                </c:pt>
                <c:pt idx="245">
                  <c:v>2015.8333333333333</c:v>
                </c:pt>
                <c:pt idx="246">
                  <c:v>2015.9166666666667</c:v>
                </c:pt>
                <c:pt idx="247">
                  <c:v>2016</c:v>
                </c:pt>
                <c:pt idx="248">
                  <c:v>2016.0833333333333</c:v>
                </c:pt>
                <c:pt idx="249">
                  <c:v>2016.1666666666667</c:v>
                </c:pt>
                <c:pt idx="250">
                  <c:v>2016.25</c:v>
                </c:pt>
                <c:pt idx="251">
                  <c:v>2016.3333333333333</c:v>
                </c:pt>
                <c:pt idx="252">
                  <c:v>2016.4166666666667</c:v>
                </c:pt>
                <c:pt idx="253">
                  <c:v>2016.5</c:v>
                </c:pt>
                <c:pt idx="254">
                  <c:v>2016.5833333333333</c:v>
                </c:pt>
                <c:pt idx="255">
                  <c:v>2016.6666666666667</c:v>
                </c:pt>
                <c:pt idx="256">
                  <c:v>2016.75</c:v>
                </c:pt>
                <c:pt idx="257">
                  <c:v>2016.8333333333333</c:v>
                </c:pt>
                <c:pt idx="258">
                  <c:v>2016.9166666666667</c:v>
                </c:pt>
                <c:pt idx="259">
                  <c:v>2017</c:v>
                </c:pt>
                <c:pt idx="260">
                  <c:v>2017.0833333333333</c:v>
                </c:pt>
                <c:pt idx="261">
                  <c:v>2017.1666666666667</c:v>
                </c:pt>
                <c:pt idx="262">
                  <c:v>2017.25</c:v>
                </c:pt>
                <c:pt idx="263">
                  <c:v>2017.3333333333333</c:v>
                </c:pt>
                <c:pt idx="264">
                  <c:v>2017.4166666666667</c:v>
                </c:pt>
                <c:pt idx="265">
                  <c:v>2017.5</c:v>
                </c:pt>
                <c:pt idx="266">
                  <c:v>2017.5833333333333</c:v>
                </c:pt>
                <c:pt idx="267">
                  <c:v>2017.6666666666667</c:v>
                </c:pt>
                <c:pt idx="268">
                  <c:v>2017.75</c:v>
                </c:pt>
                <c:pt idx="269">
                  <c:v>2017.8333333333333</c:v>
                </c:pt>
                <c:pt idx="270">
                  <c:v>2017.9166666666667</c:v>
                </c:pt>
                <c:pt idx="271">
                  <c:v>2018</c:v>
                </c:pt>
                <c:pt idx="272">
                  <c:v>2018.0833333333333</c:v>
                </c:pt>
                <c:pt idx="273">
                  <c:v>2018.1666666666667</c:v>
                </c:pt>
                <c:pt idx="274">
                  <c:v>2018.25</c:v>
                </c:pt>
                <c:pt idx="275">
                  <c:v>2018.3333333333333</c:v>
                </c:pt>
                <c:pt idx="276">
                  <c:v>2018.4166666666667</c:v>
                </c:pt>
                <c:pt idx="277">
                  <c:v>2018.5</c:v>
                </c:pt>
                <c:pt idx="278">
                  <c:v>2018.5833333333333</c:v>
                </c:pt>
                <c:pt idx="279">
                  <c:v>2018.6666666666667</c:v>
                </c:pt>
                <c:pt idx="280">
                  <c:v>2018.75</c:v>
                </c:pt>
                <c:pt idx="281">
                  <c:v>2018.8333333333333</c:v>
                </c:pt>
                <c:pt idx="282">
                  <c:v>2018.9166666666667</c:v>
                </c:pt>
                <c:pt idx="283">
                  <c:v>2019</c:v>
                </c:pt>
                <c:pt idx="284">
                  <c:v>2019.0833333333333</c:v>
                </c:pt>
                <c:pt idx="285">
                  <c:v>2019.1666666666667</c:v>
                </c:pt>
                <c:pt idx="286">
                  <c:v>2019.25</c:v>
                </c:pt>
                <c:pt idx="287">
                  <c:v>2019.3333333333333</c:v>
                </c:pt>
                <c:pt idx="288">
                  <c:v>2019.4166666666667</c:v>
                </c:pt>
                <c:pt idx="289">
                  <c:v>2019.5</c:v>
                </c:pt>
                <c:pt idx="290">
                  <c:v>2019.5833333333333</c:v>
                </c:pt>
                <c:pt idx="291">
                  <c:v>2019.6666666666667</c:v>
                </c:pt>
                <c:pt idx="292">
                  <c:v>2019.75</c:v>
                </c:pt>
                <c:pt idx="293">
                  <c:v>2019.8333333333333</c:v>
                </c:pt>
                <c:pt idx="294">
                  <c:v>2019.9166666666667</c:v>
                </c:pt>
                <c:pt idx="295">
                  <c:v>2020</c:v>
                </c:pt>
                <c:pt idx="296">
                  <c:v>2020.0833333333333</c:v>
                </c:pt>
                <c:pt idx="297">
                  <c:v>2020.1666666666667</c:v>
                </c:pt>
                <c:pt idx="298">
                  <c:v>2020.25</c:v>
                </c:pt>
                <c:pt idx="299">
                  <c:v>2020.3333333333333</c:v>
                </c:pt>
                <c:pt idx="300">
                  <c:v>2020.4166666666667</c:v>
                </c:pt>
                <c:pt idx="301">
                  <c:v>2020.5</c:v>
                </c:pt>
                <c:pt idx="302">
                  <c:v>2020.5833333333333</c:v>
                </c:pt>
                <c:pt idx="303">
                  <c:v>2020.6666666666667</c:v>
                </c:pt>
                <c:pt idx="304">
                  <c:v>2020.75</c:v>
                </c:pt>
                <c:pt idx="305">
                  <c:v>2020.8333333333333</c:v>
                </c:pt>
                <c:pt idx="306">
                  <c:v>2020.9166666666667</c:v>
                </c:pt>
                <c:pt idx="307">
                  <c:v>2021</c:v>
                </c:pt>
                <c:pt idx="308">
                  <c:v>2021.0833333333333</c:v>
                </c:pt>
                <c:pt idx="309">
                  <c:v>2021.1666666666667</c:v>
                </c:pt>
                <c:pt idx="310">
                  <c:v>2021.25</c:v>
                </c:pt>
                <c:pt idx="311">
                  <c:v>2021.3333333333333</c:v>
                </c:pt>
                <c:pt idx="312">
                  <c:v>2021.4166666666667</c:v>
                </c:pt>
                <c:pt idx="313">
                  <c:v>2021.5</c:v>
                </c:pt>
                <c:pt idx="314">
                  <c:v>2021.5833333333333</c:v>
                </c:pt>
                <c:pt idx="315">
                  <c:v>2021.6666666666667</c:v>
                </c:pt>
                <c:pt idx="316">
                  <c:v>2021.75</c:v>
                </c:pt>
                <c:pt idx="317">
                  <c:v>2021.8333333333333</c:v>
                </c:pt>
                <c:pt idx="318">
                  <c:v>2021.9166666666667</c:v>
                </c:pt>
                <c:pt idx="319">
                  <c:v>2022</c:v>
                </c:pt>
                <c:pt idx="320">
                  <c:v>2022.0833333333333</c:v>
                </c:pt>
                <c:pt idx="321">
                  <c:v>2022.1666666666667</c:v>
                </c:pt>
                <c:pt idx="322">
                  <c:v>2022.25</c:v>
                </c:pt>
                <c:pt idx="323">
                  <c:v>2022.3333333333333</c:v>
                </c:pt>
                <c:pt idx="324">
                  <c:v>2022.4166666666667</c:v>
                </c:pt>
                <c:pt idx="325">
                  <c:v>2022.5</c:v>
                </c:pt>
                <c:pt idx="326">
                  <c:v>2022.5833333333333</c:v>
                </c:pt>
                <c:pt idx="327">
                  <c:v>2022.6666666666667</c:v>
                </c:pt>
                <c:pt idx="328">
                  <c:v>2022.75</c:v>
                </c:pt>
                <c:pt idx="329">
                  <c:v>2022.8333333333333</c:v>
                </c:pt>
                <c:pt idx="330">
                  <c:v>2022.9166666666667</c:v>
                </c:pt>
              </c:numCache>
            </c:numRef>
          </c:xVal>
          <c:yVal>
            <c:numRef>
              <c:f>Vert_Pac!$U$33:$U$999</c:f>
              <c:numCache>
                <c:formatCode>0.0</c:formatCode>
                <c:ptCount val="967"/>
                <c:pt idx="0">
                  <c:v>28.46</c:v>
                </c:pt>
                <c:pt idx="1">
                  <c:v>28.13</c:v>
                </c:pt>
                <c:pt idx="2">
                  <c:v>28.35</c:v>
                </c:pt>
                <c:pt idx="3">
                  <c:v>28.58</c:v>
                </c:pt>
                <c:pt idx="4">
                  <c:v>27.94</c:v>
                </c:pt>
                <c:pt idx="5">
                  <c:v>28.08</c:v>
                </c:pt>
                <c:pt idx="6">
                  <c:v>27.56</c:v>
                </c:pt>
                <c:pt idx="7">
                  <c:v>26.46</c:v>
                </c:pt>
                <c:pt idx="8">
                  <c:v>25.8</c:v>
                </c:pt>
                <c:pt idx="9">
                  <c:v>23.61</c:v>
                </c:pt>
                <c:pt idx="10">
                  <c:v>25.82</c:v>
                </c:pt>
                <c:pt idx="11">
                  <c:v>28.08</c:v>
                </c:pt>
                <c:pt idx="12">
                  <c:v>28.2</c:v>
                </c:pt>
                <c:pt idx="13">
                  <c:v>27.99</c:v>
                </c:pt>
                <c:pt idx="14">
                  <c:v>28.01</c:v>
                </c:pt>
                <c:pt idx="15">
                  <c:v>28.28</c:v>
                </c:pt>
                <c:pt idx="16">
                  <c:v>27.92</c:v>
                </c:pt>
                <c:pt idx="17">
                  <c:v>27.37</c:v>
                </c:pt>
                <c:pt idx="18">
                  <c:v>26.92</c:v>
                </c:pt>
                <c:pt idx="19">
                  <c:v>25.94</c:v>
                </c:pt>
                <c:pt idx="20">
                  <c:v>26.68</c:v>
                </c:pt>
                <c:pt idx="21">
                  <c:v>20.16</c:v>
                </c:pt>
                <c:pt idx="22">
                  <c:v>23.68</c:v>
                </c:pt>
                <c:pt idx="23">
                  <c:v>27.62</c:v>
                </c:pt>
                <c:pt idx="24">
                  <c:v>28.9</c:v>
                </c:pt>
                <c:pt idx="25">
                  <c:v>28.73</c:v>
                </c:pt>
                <c:pt idx="26">
                  <c:v>28.75</c:v>
                </c:pt>
                <c:pt idx="27">
                  <c:v>29.2</c:v>
                </c:pt>
                <c:pt idx="28">
                  <c:v>29.02</c:v>
                </c:pt>
                <c:pt idx="29">
                  <c:v>28.39</c:v>
                </c:pt>
                <c:pt idx="30">
                  <c:v>26.26</c:v>
                </c:pt>
                <c:pt idx="31">
                  <c:v>24.74</c:v>
                </c:pt>
                <c:pt idx="32">
                  <c:v>25.58</c:v>
                </c:pt>
                <c:pt idx="33">
                  <c:v>25.81</c:v>
                </c:pt>
                <c:pt idx="34">
                  <c:v>26.88</c:v>
                </c:pt>
                <c:pt idx="35">
                  <c:v>29.19</c:v>
                </c:pt>
                <c:pt idx="36">
                  <c:v>29.39</c:v>
                </c:pt>
                <c:pt idx="37">
                  <c:v>29.22</c:v>
                </c:pt>
                <c:pt idx="38">
                  <c:v>28.95</c:v>
                </c:pt>
                <c:pt idx="39">
                  <c:v>28.86</c:v>
                </c:pt>
                <c:pt idx="40">
                  <c:v>28.53</c:v>
                </c:pt>
                <c:pt idx="41">
                  <c:v>28.11</c:v>
                </c:pt>
                <c:pt idx="42">
                  <c:v>27.68</c:v>
                </c:pt>
                <c:pt idx="43">
                  <c:v>27.15</c:v>
                </c:pt>
                <c:pt idx="44">
                  <c:v>24.43</c:v>
                </c:pt>
                <c:pt idx="45">
                  <c:v>22.19</c:v>
                </c:pt>
                <c:pt idx="46">
                  <c:v>24.79</c:v>
                </c:pt>
                <c:pt idx="47">
                  <c:v>27.78</c:v>
                </c:pt>
                <c:pt idx="48">
                  <c:v>28.46</c:v>
                </c:pt>
                <c:pt idx="49">
                  <c:v>28.08</c:v>
                </c:pt>
                <c:pt idx="50">
                  <c:v>27.94</c:v>
                </c:pt>
                <c:pt idx="51">
                  <c:v>28</c:v>
                </c:pt>
                <c:pt idx="52">
                  <c:v>27.72</c:v>
                </c:pt>
                <c:pt idx="53">
                  <c:v>27.05</c:v>
                </c:pt>
                <c:pt idx="54">
                  <c:v>26.77</c:v>
                </c:pt>
                <c:pt idx="55">
                  <c:v>25.57</c:v>
                </c:pt>
                <c:pt idx="56">
                  <c:v>21.22</c:v>
                </c:pt>
                <c:pt idx="57">
                  <c:v>20.3</c:v>
                </c:pt>
                <c:pt idx="58">
                  <c:v>23.6</c:v>
                </c:pt>
                <c:pt idx="59">
                  <c:v>27.46</c:v>
                </c:pt>
                <c:pt idx="60">
                  <c:v>28.33</c:v>
                </c:pt>
                <c:pt idx="61">
                  <c:v>27.97</c:v>
                </c:pt>
                <c:pt idx="62">
                  <c:v>28.34</c:v>
                </c:pt>
                <c:pt idx="63">
                  <c:v>28.2</c:v>
                </c:pt>
                <c:pt idx="64">
                  <c:v>27.87</c:v>
                </c:pt>
                <c:pt idx="65">
                  <c:v>27.92</c:v>
                </c:pt>
                <c:pt idx="66">
                  <c:v>27.16</c:v>
                </c:pt>
                <c:pt idx="67">
                  <c:v>25.08</c:v>
                </c:pt>
                <c:pt idx="68">
                  <c:v>19.63</c:v>
                </c:pt>
                <c:pt idx="69">
                  <c:v>20.25</c:v>
                </c:pt>
                <c:pt idx="70">
                  <c:v>22.67</c:v>
                </c:pt>
                <c:pt idx="71">
                  <c:v>26.86</c:v>
                </c:pt>
                <c:pt idx="72">
                  <c:v>28.39</c:v>
                </c:pt>
                <c:pt idx="73">
                  <c:v>28.13</c:v>
                </c:pt>
                <c:pt idx="74">
                  <c:v>28.5</c:v>
                </c:pt>
                <c:pt idx="75">
                  <c:v>28.37</c:v>
                </c:pt>
                <c:pt idx="76">
                  <c:v>28.36</c:v>
                </c:pt>
                <c:pt idx="77">
                  <c:v>27.76</c:v>
                </c:pt>
                <c:pt idx="78">
                  <c:v>27.53</c:v>
                </c:pt>
                <c:pt idx="79">
                  <c:v>27.12</c:v>
                </c:pt>
                <c:pt idx="80">
                  <c:v>23.36</c:v>
                </c:pt>
                <c:pt idx="81">
                  <c:v>21.21</c:v>
                </c:pt>
                <c:pt idx="82">
                  <c:v>24.49</c:v>
                </c:pt>
                <c:pt idx="83">
                  <c:v>27.5</c:v>
                </c:pt>
                <c:pt idx="84">
                  <c:v>28.76</c:v>
                </c:pt>
                <c:pt idx="85">
                  <c:v>28.54</c:v>
                </c:pt>
                <c:pt idx="86">
                  <c:v>28.35</c:v>
                </c:pt>
                <c:pt idx="87">
                  <c:v>28.54</c:v>
                </c:pt>
                <c:pt idx="88">
                  <c:v>28.49</c:v>
                </c:pt>
                <c:pt idx="89">
                  <c:v>28.22</c:v>
                </c:pt>
                <c:pt idx="90">
                  <c:v>27.82</c:v>
                </c:pt>
                <c:pt idx="91">
                  <c:v>23.86</c:v>
                </c:pt>
                <c:pt idx="92">
                  <c:v>21.77</c:v>
                </c:pt>
                <c:pt idx="93">
                  <c:v>24.36</c:v>
                </c:pt>
                <c:pt idx="94">
                  <c:v>26.1</c:v>
                </c:pt>
                <c:pt idx="95">
                  <c:v>28.64</c:v>
                </c:pt>
                <c:pt idx="96">
                  <c:v>28.43</c:v>
                </c:pt>
                <c:pt idx="97">
                  <c:v>28.22</c:v>
                </c:pt>
                <c:pt idx="98">
                  <c:v>28.14</c:v>
                </c:pt>
                <c:pt idx="99">
                  <c:v>28.55</c:v>
                </c:pt>
                <c:pt idx="100">
                  <c:v>28.15</c:v>
                </c:pt>
                <c:pt idx="101">
                  <c:v>28.33</c:v>
                </c:pt>
                <c:pt idx="102">
                  <c:v>27.85</c:v>
                </c:pt>
                <c:pt idx="103">
                  <c:v>26.14</c:v>
                </c:pt>
                <c:pt idx="104">
                  <c:v>23.34</c:v>
                </c:pt>
                <c:pt idx="105">
                  <c:v>21.02</c:v>
                </c:pt>
                <c:pt idx="106">
                  <c:v>24.48</c:v>
                </c:pt>
                <c:pt idx="107">
                  <c:v>28.01</c:v>
                </c:pt>
                <c:pt idx="108">
                  <c:v>28.43</c:v>
                </c:pt>
                <c:pt idx="109">
                  <c:v>28.11</c:v>
                </c:pt>
                <c:pt idx="110">
                  <c:v>28.27</c:v>
                </c:pt>
                <c:pt idx="111">
                  <c:v>28.17</c:v>
                </c:pt>
                <c:pt idx="112">
                  <c:v>28</c:v>
                </c:pt>
                <c:pt idx="113">
                  <c:v>28.02</c:v>
                </c:pt>
                <c:pt idx="114">
                  <c:v>27.55</c:v>
                </c:pt>
                <c:pt idx="115">
                  <c:v>26.06</c:v>
                </c:pt>
                <c:pt idx="116">
                  <c:v>20.96</c:v>
                </c:pt>
                <c:pt idx="117">
                  <c:v>25.24</c:v>
                </c:pt>
                <c:pt idx="118">
                  <c:v>27.07</c:v>
                </c:pt>
                <c:pt idx="119">
                  <c:v>28.99</c:v>
                </c:pt>
                <c:pt idx="120">
                  <c:v>29.2</c:v>
                </c:pt>
                <c:pt idx="121">
                  <c:v>28.82</c:v>
                </c:pt>
                <c:pt idx="122">
                  <c:v>28.53</c:v>
                </c:pt>
                <c:pt idx="123">
                  <c:v>28.58</c:v>
                </c:pt>
                <c:pt idx="124">
                  <c:v>27.84</c:v>
                </c:pt>
                <c:pt idx="125">
                  <c:v>27.72</c:v>
                </c:pt>
                <c:pt idx="126">
                  <c:v>27.58</c:v>
                </c:pt>
                <c:pt idx="127">
                  <c:v>26.89</c:v>
                </c:pt>
                <c:pt idx="128">
                  <c:v>22.24</c:v>
                </c:pt>
                <c:pt idx="129">
                  <c:v>20.239999999999998</c:v>
                </c:pt>
                <c:pt idx="130">
                  <c:v>24.2</c:v>
                </c:pt>
                <c:pt idx="131">
                  <c:v>27.91</c:v>
                </c:pt>
                <c:pt idx="132">
                  <c:v>28.41</c:v>
                </c:pt>
                <c:pt idx="133">
                  <c:v>28.58</c:v>
                </c:pt>
                <c:pt idx="134">
                  <c:v>28.53</c:v>
                </c:pt>
                <c:pt idx="135">
                  <c:v>28.91</c:v>
                </c:pt>
                <c:pt idx="136">
                  <c:v>28.67</c:v>
                </c:pt>
                <c:pt idx="137">
                  <c:v>28.29</c:v>
                </c:pt>
                <c:pt idx="138">
                  <c:v>28.2</c:v>
                </c:pt>
                <c:pt idx="139">
                  <c:v>26.16</c:v>
                </c:pt>
                <c:pt idx="140">
                  <c:v>21.41</c:v>
                </c:pt>
                <c:pt idx="141">
                  <c:v>21.33</c:v>
                </c:pt>
                <c:pt idx="142">
                  <c:v>26.13</c:v>
                </c:pt>
                <c:pt idx="143">
                  <c:v>27.76</c:v>
                </c:pt>
                <c:pt idx="144">
                  <c:v>28.62</c:v>
                </c:pt>
                <c:pt idx="145">
                  <c:v>28.31</c:v>
                </c:pt>
                <c:pt idx="146">
                  <c:v>28.44</c:v>
                </c:pt>
                <c:pt idx="149">
                  <c:v>27.5</c:v>
                </c:pt>
                <c:pt idx="150">
                  <c:v>27.34</c:v>
                </c:pt>
                <c:pt idx="151">
                  <c:v>25.64</c:v>
                </c:pt>
                <c:pt idx="152">
                  <c:v>24.29</c:v>
                </c:pt>
                <c:pt idx="153">
                  <c:v>23.28</c:v>
                </c:pt>
                <c:pt idx="154">
                  <c:v>25.5</c:v>
                </c:pt>
                <c:pt idx="155">
                  <c:v>27.45</c:v>
                </c:pt>
                <c:pt idx="156">
                  <c:v>28.54</c:v>
                </c:pt>
                <c:pt idx="157">
                  <c:v>28.54</c:v>
                </c:pt>
                <c:pt idx="158">
                  <c:v>28.6</c:v>
                </c:pt>
                <c:pt idx="159">
                  <c:v>28.37</c:v>
                </c:pt>
                <c:pt idx="160">
                  <c:v>28.48</c:v>
                </c:pt>
                <c:pt idx="161">
                  <c:v>27.8</c:v>
                </c:pt>
                <c:pt idx="162">
                  <c:v>27.16</c:v>
                </c:pt>
                <c:pt idx="163">
                  <c:v>25.62</c:v>
                </c:pt>
                <c:pt idx="164">
                  <c:v>21.76</c:v>
                </c:pt>
                <c:pt idx="165">
                  <c:v>18.850000000000001</c:v>
                </c:pt>
                <c:pt idx="166">
                  <c:v>24.12</c:v>
                </c:pt>
                <c:pt idx="167">
                  <c:v>27.5</c:v>
                </c:pt>
                <c:pt idx="168">
                  <c:v>28.5</c:v>
                </c:pt>
                <c:pt idx="169">
                  <c:v>28.62</c:v>
                </c:pt>
                <c:pt idx="170">
                  <c:v>28.45</c:v>
                </c:pt>
                <c:pt idx="171">
                  <c:v>28.48</c:v>
                </c:pt>
                <c:pt idx="172">
                  <c:v>28.27</c:v>
                </c:pt>
                <c:pt idx="173">
                  <c:v>28.38</c:v>
                </c:pt>
                <c:pt idx="174">
                  <c:v>28.15</c:v>
                </c:pt>
                <c:pt idx="175">
                  <c:v>25.71</c:v>
                </c:pt>
                <c:pt idx="176">
                  <c:v>24.24</c:v>
                </c:pt>
                <c:pt idx="177">
                  <c:v>24.92</c:v>
                </c:pt>
                <c:pt idx="178">
                  <c:v>27.32</c:v>
                </c:pt>
                <c:pt idx="179">
                  <c:v>28.54</c:v>
                </c:pt>
                <c:pt idx="180">
                  <c:v>29.01</c:v>
                </c:pt>
                <c:pt idx="181">
                  <c:v>28.52</c:v>
                </c:pt>
                <c:pt idx="182">
                  <c:v>28.42</c:v>
                </c:pt>
                <c:pt idx="183">
                  <c:v>28.12</c:v>
                </c:pt>
                <c:pt idx="184">
                  <c:v>27.6</c:v>
                </c:pt>
                <c:pt idx="185">
                  <c:v>27.08</c:v>
                </c:pt>
                <c:pt idx="186">
                  <c:v>25.09</c:v>
                </c:pt>
                <c:pt idx="187">
                  <c:v>26.04</c:v>
                </c:pt>
                <c:pt idx="188">
                  <c:v>23.86</c:v>
                </c:pt>
                <c:pt idx="189">
                  <c:v>22.06</c:v>
                </c:pt>
                <c:pt idx="190">
                  <c:v>25.54</c:v>
                </c:pt>
                <c:pt idx="191">
                  <c:v>27.87</c:v>
                </c:pt>
                <c:pt idx="192">
                  <c:v>28.39</c:v>
                </c:pt>
                <c:pt idx="193">
                  <c:v>28.28</c:v>
                </c:pt>
                <c:pt idx="194">
                  <c:v>28.3</c:v>
                </c:pt>
                <c:pt idx="195">
                  <c:v>28.37</c:v>
                </c:pt>
                <c:pt idx="196">
                  <c:v>27.97</c:v>
                </c:pt>
                <c:pt idx="197">
                  <c:v>27.46</c:v>
                </c:pt>
                <c:pt idx="198">
                  <c:v>27.05</c:v>
                </c:pt>
                <c:pt idx="199">
                  <c:v>25.13</c:v>
                </c:pt>
                <c:pt idx="200">
                  <c:v>22.11</c:v>
                </c:pt>
                <c:pt idx="201">
                  <c:v>19.86</c:v>
                </c:pt>
                <c:pt idx="202">
                  <c:v>26.73</c:v>
                </c:pt>
                <c:pt idx="203">
                  <c:v>27.93</c:v>
                </c:pt>
                <c:pt idx="204">
                  <c:v>28.88</c:v>
                </c:pt>
                <c:pt idx="205">
                  <c:v>28.45</c:v>
                </c:pt>
                <c:pt idx="206">
                  <c:v>28.59</c:v>
                </c:pt>
                <c:pt idx="207">
                  <c:v>28.61</c:v>
                </c:pt>
                <c:pt idx="208">
                  <c:v>28.31</c:v>
                </c:pt>
                <c:pt idx="209">
                  <c:v>27.97</c:v>
                </c:pt>
                <c:pt idx="210">
                  <c:v>27.69</c:v>
                </c:pt>
                <c:pt idx="211">
                  <c:v>23.98</c:v>
                </c:pt>
                <c:pt idx="212">
                  <c:v>20.37</c:v>
                </c:pt>
                <c:pt idx="213">
                  <c:v>20.88</c:v>
                </c:pt>
                <c:pt idx="214">
                  <c:v>25.49</c:v>
                </c:pt>
                <c:pt idx="215">
                  <c:v>27.89</c:v>
                </c:pt>
                <c:pt idx="216">
                  <c:v>28.48</c:v>
                </c:pt>
                <c:pt idx="217">
                  <c:v>28.25</c:v>
                </c:pt>
                <c:pt idx="218">
                  <c:v>27.95</c:v>
                </c:pt>
                <c:pt idx="219">
                  <c:v>28.17</c:v>
                </c:pt>
                <c:pt idx="220">
                  <c:v>27.98</c:v>
                </c:pt>
                <c:pt idx="221">
                  <c:v>28.12</c:v>
                </c:pt>
                <c:pt idx="222">
                  <c:v>27.85</c:v>
                </c:pt>
                <c:pt idx="223">
                  <c:v>24.98</c:v>
                </c:pt>
                <c:pt idx="224">
                  <c:v>22.44</c:v>
                </c:pt>
                <c:pt idx="225">
                  <c:v>23.27</c:v>
                </c:pt>
                <c:pt idx="226">
                  <c:v>24.23</c:v>
                </c:pt>
                <c:pt idx="227">
                  <c:v>28.04</c:v>
                </c:pt>
                <c:pt idx="228">
                  <c:v>28.54</c:v>
                </c:pt>
                <c:pt idx="229">
                  <c:v>28.79</c:v>
                </c:pt>
                <c:pt idx="230">
                  <c:v>28.47</c:v>
                </c:pt>
                <c:pt idx="231">
                  <c:v>28.79</c:v>
                </c:pt>
                <c:pt idx="232">
                  <c:v>28.58</c:v>
                </c:pt>
                <c:pt idx="233">
                  <c:v>28.49</c:v>
                </c:pt>
                <c:pt idx="234">
                  <c:v>28.01</c:v>
                </c:pt>
                <c:pt idx="235">
                  <c:v>26.27</c:v>
                </c:pt>
                <c:pt idx="236">
                  <c:v>23.84</c:v>
                </c:pt>
                <c:pt idx="237">
                  <c:v>20.239999999999998</c:v>
                </c:pt>
                <c:pt idx="238">
                  <c:v>24.56</c:v>
                </c:pt>
                <c:pt idx="239">
                  <c:v>28.13</c:v>
                </c:pt>
                <c:pt idx="240">
                  <c:v>28.8</c:v>
                </c:pt>
                <c:pt idx="241">
                  <c:v>28.82</c:v>
                </c:pt>
                <c:pt idx="242">
                  <c:v>28.77</c:v>
                </c:pt>
                <c:pt idx="243">
                  <c:v>29.17</c:v>
                </c:pt>
                <c:pt idx="244">
                  <c:v>29.29</c:v>
                </c:pt>
                <c:pt idx="245">
                  <c:v>28.96</c:v>
                </c:pt>
                <c:pt idx="246">
                  <c:v>28.69</c:v>
                </c:pt>
                <c:pt idx="247">
                  <c:v>25.42</c:v>
                </c:pt>
                <c:pt idx="248">
                  <c:v>21.78</c:v>
                </c:pt>
                <c:pt idx="249">
                  <c:v>22.05</c:v>
                </c:pt>
                <c:pt idx="250">
                  <c:v>23.27</c:v>
                </c:pt>
                <c:pt idx="251">
                  <c:v>27.93</c:v>
                </c:pt>
                <c:pt idx="252">
                  <c:v>28.82</c:v>
                </c:pt>
                <c:pt idx="253">
                  <c:v>28.47</c:v>
                </c:pt>
                <c:pt idx="254">
                  <c:v>28.33</c:v>
                </c:pt>
                <c:pt idx="255">
                  <c:v>28.56</c:v>
                </c:pt>
                <c:pt idx="256">
                  <c:v>28.26</c:v>
                </c:pt>
                <c:pt idx="257">
                  <c:v>27.51</c:v>
                </c:pt>
                <c:pt idx="258">
                  <c:v>27.45</c:v>
                </c:pt>
                <c:pt idx="259">
                  <c:v>25.96</c:v>
                </c:pt>
                <c:pt idx="260">
                  <c:v>19.940000000000001</c:v>
                </c:pt>
                <c:pt idx="261">
                  <c:v>22.25</c:v>
                </c:pt>
                <c:pt idx="262">
                  <c:v>24.18</c:v>
                </c:pt>
                <c:pt idx="263">
                  <c:v>28.41</c:v>
                </c:pt>
                <c:pt idx="264">
                  <c:v>28.81</c:v>
                </c:pt>
                <c:pt idx="265">
                  <c:v>28.72</c:v>
                </c:pt>
                <c:pt idx="266">
                  <c:v>28.68</c:v>
                </c:pt>
                <c:pt idx="267">
                  <c:v>28.79</c:v>
                </c:pt>
                <c:pt idx="268">
                  <c:v>28.29</c:v>
                </c:pt>
                <c:pt idx="269">
                  <c:v>27.87</c:v>
                </c:pt>
                <c:pt idx="270">
                  <c:v>27.14</c:v>
                </c:pt>
                <c:pt idx="271">
                  <c:v>27.015000000000001</c:v>
                </c:pt>
                <c:pt idx="272">
                  <c:v>19.766999999999999</c:v>
                </c:pt>
                <c:pt idx="273">
                  <c:v>21.024000000000001</c:v>
                </c:pt>
                <c:pt idx="274">
                  <c:v>24.387</c:v>
                </c:pt>
                <c:pt idx="275">
                  <c:v>27.902000000000001</c:v>
                </c:pt>
                <c:pt idx="276">
                  <c:v>28.312999999999999</c:v>
                </c:pt>
                <c:pt idx="277">
                  <c:v>28.251999999999999</c:v>
                </c:pt>
                <c:pt idx="278">
                  <c:v>28.306999999999999</c:v>
                </c:pt>
                <c:pt idx="279">
                  <c:v>28.515999999999998</c:v>
                </c:pt>
                <c:pt idx="280">
                  <c:v>28.303999999999998</c:v>
                </c:pt>
                <c:pt idx="281">
                  <c:v>28.347999999999999</c:v>
                </c:pt>
                <c:pt idx="282">
                  <c:v>27.376000000000001</c:v>
                </c:pt>
                <c:pt idx="283">
                  <c:v>22.006</c:v>
                </c:pt>
                <c:pt idx="284">
                  <c:v>20.657</c:v>
                </c:pt>
                <c:pt idx="285">
                  <c:v>19.587</c:v>
                </c:pt>
                <c:pt idx="286">
                  <c:v>24.672000000000001</c:v>
                </c:pt>
                <c:pt idx="287">
                  <c:v>28.231000000000002</c:v>
                </c:pt>
                <c:pt idx="288">
                  <c:v>29.076000000000001</c:v>
                </c:pt>
                <c:pt idx="289">
                  <c:v>28.736999999999998</c:v>
                </c:pt>
                <c:pt idx="290">
                  <c:v>28.593</c:v>
                </c:pt>
                <c:pt idx="291">
                  <c:v>28.427</c:v>
                </c:pt>
                <c:pt idx="292">
                  <c:v>28.326000000000001</c:v>
                </c:pt>
                <c:pt idx="293">
                  <c:v>28.123999999999999</c:v>
                </c:pt>
                <c:pt idx="294">
                  <c:v>27.984000000000002</c:v>
                </c:pt>
                <c:pt idx="295">
                  <c:v>26.106999999999999</c:v>
                </c:pt>
                <c:pt idx="296">
                  <c:v>23.49</c:v>
                </c:pt>
                <c:pt idx="297">
                  <c:v>19.501999999999999</c:v>
                </c:pt>
                <c:pt idx="298">
                  <c:v>25.263999999999999</c:v>
                </c:pt>
                <c:pt idx="299">
                  <c:v>28.494</c:v>
                </c:pt>
                <c:pt idx="300">
                  <c:v>28.902000000000001</c:v>
                </c:pt>
                <c:pt idx="301">
                  <c:v>28.408000000000001</c:v>
                </c:pt>
                <c:pt idx="302">
                  <c:v>28.265999999999998</c:v>
                </c:pt>
                <c:pt idx="303">
                  <c:v>28.393999999999998</c:v>
                </c:pt>
                <c:pt idx="304">
                  <c:v>28.181999999999999</c:v>
                </c:pt>
                <c:pt idx="305">
                  <c:v>28.053999999999998</c:v>
                </c:pt>
                <c:pt idx="311">
                  <c:v>28.841000000000001</c:v>
                </c:pt>
                <c:pt idx="312">
                  <c:v>29.007000000000001</c:v>
                </c:pt>
                <c:pt idx="313">
                  <c:v>28.97</c:v>
                </c:pt>
                <c:pt idx="314">
                  <c:v>28.718</c:v>
                </c:pt>
                <c:pt idx="315">
                  <c:v>28.808</c:v>
                </c:pt>
                <c:pt idx="316">
                  <c:v>29.114000000000001</c:v>
                </c:pt>
                <c:pt idx="317">
                  <c:v>28.518999999999998</c:v>
                </c:pt>
                <c:pt idx="318">
                  <c:v>27.478999999999999</c:v>
                </c:pt>
                <c:pt idx="319">
                  <c:v>25.838999999999999</c:v>
                </c:pt>
                <c:pt idx="320">
                  <c:v>24.844000000000001</c:v>
                </c:pt>
                <c:pt idx="321">
                  <c:v>23.048999999999999</c:v>
                </c:pt>
                <c:pt idx="322">
                  <c:v>26.439</c:v>
                </c:pt>
                <c:pt idx="323">
                  <c:v>28.456</c:v>
                </c:pt>
              </c:numCache>
            </c:numRef>
          </c:yVal>
          <c:smooth val="0"/>
          <c:extLst>
            <c:ext xmlns:c16="http://schemas.microsoft.com/office/drawing/2014/chart" uri="{C3380CC4-5D6E-409C-BE32-E72D297353CC}">
              <c16:uniqueId val="{00000000-7997-432D-99D5-A0613E71E8AA}"/>
            </c:ext>
          </c:extLst>
        </c:ser>
        <c:dLbls>
          <c:showLegendKey val="0"/>
          <c:showVal val="0"/>
          <c:showCatName val="0"/>
          <c:showSerName val="0"/>
          <c:showPercent val="0"/>
          <c:showBubbleSize val="0"/>
        </c:dLbls>
        <c:axId val="656616072"/>
        <c:axId val="656616464"/>
      </c:scatterChart>
      <c:valAx>
        <c:axId val="656616072"/>
        <c:scaling>
          <c:orientation val="minMax"/>
          <c:max val="2024"/>
          <c:min val="1993"/>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616464"/>
        <c:crosses val="autoZero"/>
        <c:crossBetween val="midCat"/>
        <c:majorUnit val="1"/>
        <c:minorUnit val="0.16670000000000004"/>
      </c:valAx>
      <c:valAx>
        <c:axId val="656616464"/>
        <c:scaling>
          <c:orientation val="minMax"/>
          <c:min val="18"/>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6160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Las Perlas, San José</a:t>
            </a:r>
          </a:p>
        </c:rich>
      </c:tx>
      <c:layout>
        <c:manualLayout>
          <c:xMode val="edge"/>
          <c:yMode val="edge"/>
          <c:x val="0.43365849937827383"/>
          <c:y val="2.3529411764705882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0"/>
          <c:order val="0"/>
          <c:tx>
            <c:v>Galeta Upstream</c:v>
          </c:tx>
          <c:spPr>
            <a:ln w="28575" cap="rnd">
              <a:solidFill>
                <a:srgbClr val="2D11FB"/>
              </a:solidFill>
              <a:round/>
            </a:ln>
            <a:effectLst/>
          </c:spPr>
          <c:marker>
            <c:symbol val="none"/>
          </c:marker>
          <c:trendline>
            <c:spPr>
              <a:ln w="19050" cap="rnd">
                <a:solidFill>
                  <a:schemeClr val="accent1"/>
                </a:solidFill>
                <a:prstDash val="sysDot"/>
              </a:ln>
              <a:effectLst/>
            </c:spPr>
            <c:trendlineType val="linear"/>
            <c:dispRSqr val="0"/>
            <c:dispEq val="1"/>
            <c:trendlineLbl>
              <c:layout>
                <c:manualLayout>
                  <c:x val="-0.72855665513088175"/>
                  <c:y val="-0.16367948124131543"/>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Vert_Pac!$C$148:$C$291</c:f>
              <c:numCache>
                <c:formatCode>0.0</c:formatCode>
                <c:ptCount val="144"/>
                <c:pt idx="0">
                  <c:v>2005</c:v>
                </c:pt>
                <c:pt idx="1">
                  <c:v>2005.0833333333333</c:v>
                </c:pt>
                <c:pt idx="2">
                  <c:v>2005.1666666666667</c:v>
                </c:pt>
                <c:pt idx="3">
                  <c:v>2005.25</c:v>
                </c:pt>
                <c:pt idx="4">
                  <c:v>2005.3333333333333</c:v>
                </c:pt>
                <c:pt idx="5">
                  <c:v>2005.4166666666667</c:v>
                </c:pt>
                <c:pt idx="6">
                  <c:v>2005.5</c:v>
                </c:pt>
                <c:pt idx="7">
                  <c:v>2005.5833333333333</c:v>
                </c:pt>
                <c:pt idx="8">
                  <c:v>2005.6666666666667</c:v>
                </c:pt>
                <c:pt idx="9">
                  <c:v>2005.75</c:v>
                </c:pt>
                <c:pt idx="10">
                  <c:v>2005.8333333333333</c:v>
                </c:pt>
                <c:pt idx="11">
                  <c:v>2005.9166666666667</c:v>
                </c:pt>
                <c:pt idx="12">
                  <c:v>2006</c:v>
                </c:pt>
                <c:pt idx="13">
                  <c:v>2006.0833333333333</c:v>
                </c:pt>
                <c:pt idx="14">
                  <c:v>2006.1666666666667</c:v>
                </c:pt>
                <c:pt idx="15">
                  <c:v>2006.25</c:v>
                </c:pt>
                <c:pt idx="16">
                  <c:v>2006.3333333333333</c:v>
                </c:pt>
                <c:pt idx="17">
                  <c:v>2006.4166666666667</c:v>
                </c:pt>
                <c:pt idx="18">
                  <c:v>2006.5</c:v>
                </c:pt>
                <c:pt idx="19">
                  <c:v>2006.5833333333333</c:v>
                </c:pt>
                <c:pt idx="20">
                  <c:v>2006.6666666666667</c:v>
                </c:pt>
                <c:pt idx="21">
                  <c:v>2006.75</c:v>
                </c:pt>
                <c:pt idx="22">
                  <c:v>2006.8333333333333</c:v>
                </c:pt>
                <c:pt idx="23">
                  <c:v>2006.9166666666667</c:v>
                </c:pt>
                <c:pt idx="24">
                  <c:v>2007</c:v>
                </c:pt>
                <c:pt idx="25">
                  <c:v>2007.0833333333333</c:v>
                </c:pt>
                <c:pt idx="26">
                  <c:v>2007.1666666666667</c:v>
                </c:pt>
                <c:pt idx="27">
                  <c:v>2007.25</c:v>
                </c:pt>
                <c:pt idx="28">
                  <c:v>2007.3333333333333</c:v>
                </c:pt>
                <c:pt idx="29">
                  <c:v>2007.4166666666667</c:v>
                </c:pt>
                <c:pt idx="30">
                  <c:v>2007.5</c:v>
                </c:pt>
                <c:pt idx="31">
                  <c:v>2007.5833333333333</c:v>
                </c:pt>
                <c:pt idx="32">
                  <c:v>2007.6666666666667</c:v>
                </c:pt>
                <c:pt idx="33">
                  <c:v>2007.75</c:v>
                </c:pt>
                <c:pt idx="34">
                  <c:v>2007.8333333333333</c:v>
                </c:pt>
                <c:pt idx="35">
                  <c:v>2007.9166666666667</c:v>
                </c:pt>
                <c:pt idx="36">
                  <c:v>2008</c:v>
                </c:pt>
                <c:pt idx="37">
                  <c:v>2008.0833333333333</c:v>
                </c:pt>
                <c:pt idx="38">
                  <c:v>2008.1666666666667</c:v>
                </c:pt>
                <c:pt idx="39">
                  <c:v>2008.25</c:v>
                </c:pt>
                <c:pt idx="40">
                  <c:v>2008.3333333333333</c:v>
                </c:pt>
                <c:pt idx="41">
                  <c:v>2008.4166666666667</c:v>
                </c:pt>
                <c:pt idx="42">
                  <c:v>2008.5</c:v>
                </c:pt>
                <c:pt idx="43">
                  <c:v>2008.5833333333333</c:v>
                </c:pt>
                <c:pt idx="44">
                  <c:v>2008.6666666666667</c:v>
                </c:pt>
                <c:pt idx="45">
                  <c:v>2008.75</c:v>
                </c:pt>
                <c:pt idx="46">
                  <c:v>2008.8333333333333</c:v>
                </c:pt>
                <c:pt idx="47">
                  <c:v>2008.9166666666667</c:v>
                </c:pt>
                <c:pt idx="48">
                  <c:v>2009</c:v>
                </c:pt>
                <c:pt idx="49">
                  <c:v>2009.0833333333333</c:v>
                </c:pt>
                <c:pt idx="50">
                  <c:v>2009.1666666666667</c:v>
                </c:pt>
                <c:pt idx="51">
                  <c:v>2009.25</c:v>
                </c:pt>
                <c:pt idx="52">
                  <c:v>2009.3333333333333</c:v>
                </c:pt>
                <c:pt idx="53">
                  <c:v>2009.4166666666667</c:v>
                </c:pt>
                <c:pt idx="54">
                  <c:v>2009.5</c:v>
                </c:pt>
                <c:pt idx="55">
                  <c:v>2009.5833333333333</c:v>
                </c:pt>
                <c:pt idx="56">
                  <c:v>2009.6666666666667</c:v>
                </c:pt>
                <c:pt idx="57">
                  <c:v>2009.75</c:v>
                </c:pt>
                <c:pt idx="58">
                  <c:v>2009.8333333333333</c:v>
                </c:pt>
                <c:pt idx="59">
                  <c:v>2009.9166666666667</c:v>
                </c:pt>
                <c:pt idx="60">
                  <c:v>2010</c:v>
                </c:pt>
                <c:pt idx="61">
                  <c:v>2010.0833333333333</c:v>
                </c:pt>
                <c:pt idx="62">
                  <c:v>2010.1666666666667</c:v>
                </c:pt>
                <c:pt idx="63">
                  <c:v>2010.25</c:v>
                </c:pt>
                <c:pt idx="64">
                  <c:v>2010.3333333333333</c:v>
                </c:pt>
                <c:pt idx="65">
                  <c:v>2010.4166666666667</c:v>
                </c:pt>
                <c:pt idx="66">
                  <c:v>2010.5</c:v>
                </c:pt>
                <c:pt idx="67">
                  <c:v>2010.5833333333333</c:v>
                </c:pt>
                <c:pt idx="68">
                  <c:v>2010.6666666666667</c:v>
                </c:pt>
                <c:pt idx="69">
                  <c:v>2010.75</c:v>
                </c:pt>
                <c:pt idx="70">
                  <c:v>2010.8333333333333</c:v>
                </c:pt>
                <c:pt idx="71">
                  <c:v>2010.9166666666667</c:v>
                </c:pt>
                <c:pt idx="72">
                  <c:v>2011</c:v>
                </c:pt>
                <c:pt idx="73">
                  <c:v>2011.0833333333333</c:v>
                </c:pt>
                <c:pt idx="74">
                  <c:v>2011.1666666666667</c:v>
                </c:pt>
                <c:pt idx="75">
                  <c:v>2011.25</c:v>
                </c:pt>
                <c:pt idx="76">
                  <c:v>2011.3333333333333</c:v>
                </c:pt>
                <c:pt idx="77">
                  <c:v>2011.4166666666667</c:v>
                </c:pt>
                <c:pt idx="78">
                  <c:v>2011.5</c:v>
                </c:pt>
                <c:pt idx="79">
                  <c:v>2011.5833333333333</c:v>
                </c:pt>
                <c:pt idx="80">
                  <c:v>2011.6666666666667</c:v>
                </c:pt>
                <c:pt idx="81">
                  <c:v>2011.75</c:v>
                </c:pt>
                <c:pt idx="82">
                  <c:v>2011.8333333333333</c:v>
                </c:pt>
                <c:pt idx="83">
                  <c:v>2011.9166666666667</c:v>
                </c:pt>
                <c:pt idx="84">
                  <c:v>2012</c:v>
                </c:pt>
                <c:pt idx="85">
                  <c:v>2012.0833333333333</c:v>
                </c:pt>
                <c:pt idx="86">
                  <c:v>2012.1666666666667</c:v>
                </c:pt>
                <c:pt idx="87">
                  <c:v>2012.25</c:v>
                </c:pt>
                <c:pt idx="88">
                  <c:v>2012.3333333333333</c:v>
                </c:pt>
                <c:pt idx="89">
                  <c:v>2012.4166666666667</c:v>
                </c:pt>
                <c:pt idx="90">
                  <c:v>2012.5</c:v>
                </c:pt>
                <c:pt idx="91">
                  <c:v>2012.5833333333333</c:v>
                </c:pt>
                <c:pt idx="92">
                  <c:v>2012.6666666666667</c:v>
                </c:pt>
                <c:pt idx="93">
                  <c:v>2012.75</c:v>
                </c:pt>
                <c:pt idx="94">
                  <c:v>2012.8333333333333</c:v>
                </c:pt>
                <c:pt idx="95">
                  <c:v>2012.9166666666667</c:v>
                </c:pt>
                <c:pt idx="96">
                  <c:v>2013</c:v>
                </c:pt>
                <c:pt idx="97">
                  <c:v>2013.0833333333333</c:v>
                </c:pt>
                <c:pt idx="98">
                  <c:v>2013.1666666666667</c:v>
                </c:pt>
                <c:pt idx="99">
                  <c:v>2013.25</c:v>
                </c:pt>
                <c:pt idx="100">
                  <c:v>2013.3333333333333</c:v>
                </c:pt>
                <c:pt idx="101">
                  <c:v>2013.4166666666667</c:v>
                </c:pt>
                <c:pt idx="102">
                  <c:v>2013.5</c:v>
                </c:pt>
                <c:pt idx="103">
                  <c:v>2013.5833333333333</c:v>
                </c:pt>
                <c:pt idx="104">
                  <c:v>2013.6666666666667</c:v>
                </c:pt>
                <c:pt idx="105">
                  <c:v>2013.75</c:v>
                </c:pt>
                <c:pt idx="106">
                  <c:v>2013.8333333333333</c:v>
                </c:pt>
                <c:pt idx="107">
                  <c:v>2013.9166666666667</c:v>
                </c:pt>
                <c:pt idx="108">
                  <c:v>2014</c:v>
                </c:pt>
                <c:pt idx="109">
                  <c:v>2014.0833333333333</c:v>
                </c:pt>
                <c:pt idx="110">
                  <c:v>2014.1666666666667</c:v>
                </c:pt>
                <c:pt idx="111">
                  <c:v>2014.25</c:v>
                </c:pt>
                <c:pt idx="112">
                  <c:v>2014.3333333333333</c:v>
                </c:pt>
                <c:pt idx="113">
                  <c:v>2014.4166666666667</c:v>
                </c:pt>
                <c:pt idx="114">
                  <c:v>2014.5</c:v>
                </c:pt>
                <c:pt idx="115">
                  <c:v>2014.5833333333333</c:v>
                </c:pt>
                <c:pt idx="116">
                  <c:v>2014.6666666666667</c:v>
                </c:pt>
                <c:pt idx="117">
                  <c:v>2014.75</c:v>
                </c:pt>
                <c:pt idx="118">
                  <c:v>2014.8333333333333</c:v>
                </c:pt>
                <c:pt idx="119">
                  <c:v>2014.9166666666667</c:v>
                </c:pt>
                <c:pt idx="120">
                  <c:v>2015</c:v>
                </c:pt>
                <c:pt idx="121">
                  <c:v>2015.0833333333333</c:v>
                </c:pt>
                <c:pt idx="122">
                  <c:v>2015.1666666666667</c:v>
                </c:pt>
                <c:pt idx="123">
                  <c:v>2015.25</c:v>
                </c:pt>
                <c:pt idx="124">
                  <c:v>2015.3333333333333</c:v>
                </c:pt>
                <c:pt idx="125">
                  <c:v>2015.4166666666667</c:v>
                </c:pt>
                <c:pt idx="126">
                  <c:v>2015.5</c:v>
                </c:pt>
                <c:pt idx="127">
                  <c:v>2015.5833333333333</c:v>
                </c:pt>
                <c:pt idx="128">
                  <c:v>2015.6666666666667</c:v>
                </c:pt>
                <c:pt idx="129">
                  <c:v>2015.75</c:v>
                </c:pt>
                <c:pt idx="130">
                  <c:v>2015.8333333333333</c:v>
                </c:pt>
                <c:pt idx="131">
                  <c:v>2015.9166666666667</c:v>
                </c:pt>
                <c:pt idx="132">
                  <c:v>2016</c:v>
                </c:pt>
                <c:pt idx="133">
                  <c:v>2016.0833333333333</c:v>
                </c:pt>
                <c:pt idx="134">
                  <c:v>2016.1666666666667</c:v>
                </c:pt>
                <c:pt idx="135">
                  <c:v>2016.25</c:v>
                </c:pt>
                <c:pt idx="136">
                  <c:v>2016.3333333333333</c:v>
                </c:pt>
                <c:pt idx="137">
                  <c:v>2016.4166666666667</c:v>
                </c:pt>
                <c:pt idx="138">
                  <c:v>2016.5</c:v>
                </c:pt>
                <c:pt idx="139">
                  <c:v>2016.5833333333333</c:v>
                </c:pt>
                <c:pt idx="140">
                  <c:v>2016.6666666666667</c:v>
                </c:pt>
                <c:pt idx="141">
                  <c:v>2016.75</c:v>
                </c:pt>
                <c:pt idx="142">
                  <c:v>2016.8333333333333</c:v>
                </c:pt>
                <c:pt idx="143">
                  <c:v>2016.9166666666667</c:v>
                </c:pt>
              </c:numCache>
            </c:numRef>
          </c:xVal>
          <c:yVal>
            <c:numRef>
              <c:f>Vert_Pac!$U$148:$U$291</c:f>
              <c:numCache>
                <c:formatCode>0.0</c:formatCode>
                <c:ptCount val="144"/>
                <c:pt idx="0">
                  <c:v>26.06</c:v>
                </c:pt>
                <c:pt idx="1">
                  <c:v>20.96</c:v>
                </c:pt>
                <c:pt idx="2">
                  <c:v>25.24</c:v>
                </c:pt>
                <c:pt idx="3">
                  <c:v>27.07</c:v>
                </c:pt>
                <c:pt idx="4">
                  <c:v>28.99</c:v>
                </c:pt>
                <c:pt idx="5">
                  <c:v>29.2</c:v>
                </c:pt>
                <c:pt idx="6">
                  <c:v>28.82</c:v>
                </c:pt>
                <c:pt idx="7">
                  <c:v>28.53</c:v>
                </c:pt>
                <c:pt idx="8">
                  <c:v>28.58</c:v>
                </c:pt>
                <c:pt idx="9">
                  <c:v>27.84</c:v>
                </c:pt>
                <c:pt idx="10">
                  <c:v>27.72</c:v>
                </c:pt>
                <c:pt idx="11">
                  <c:v>27.58</c:v>
                </c:pt>
                <c:pt idx="12">
                  <c:v>26.89</c:v>
                </c:pt>
                <c:pt idx="13">
                  <c:v>22.24</c:v>
                </c:pt>
                <c:pt idx="14">
                  <c:v>20.239999999999998</c:v>
                </c:pt>
                <c:pt idx="15">
                  <c:v>24.2</c:v>
                </c:pt>
                <c:pt idx="16">
                  <c:v>27.91</c:v>
                </c:pt>
                <c:pt idx="17">
                  <c:v>28.41</c:v>
                </c:pt>
                <c:pt idx="18">
                  <c:v>28.58</c:v>
                </c:pt>
                <c:pt idx="19">
                  <c:v>28.53</c:v>
                </c:pt>
                <c:pt idx="20">
                  <c:v>28.91</c:v>
                </c:pt>
                <c:pt idx="21">
                  <c:v>28.67</c:v>
                </c:pt>
                <c:pt idx="22">
                  <c:v>28.29</c:v>
                </c:pt>
                <c:pt idx="23">
                  <c:v>28.2</c:v>
                </c:pt>
                <c:pt idx="24">
                  <c:v>26.16</c:v>
                </c:pt>
                <c:pt idx="25">
                  <c:v>21.41</c:v>
                </c:pt>
                <c:pt idx="26">
                  <c:v>21.33</c:v>
                </c:pt>
                <c:pt idx="27">
                  <c:v>26.13</c:v>
                </c:pt>
                <c:pt idx="28">
                  <c:v>27.76</c:v>
                </c:pt>
                <c:pt idx="29">
                  <c:v>28.62</c:v>
                </c:pt>
                <c:pt idx="30">
                  <c:v>28.31</c:v>
                </c:pt>
                <c:pt idx="31">
                  <c:v>28.44</c:v>
                </c:pt>
                <c:pt idx="34">
                  <c:v>27.5</c:v>
                </c:pt>
                <c:pt idx="35">
                  <c:v>27.34</c:v>
                </c:pt>
                <c:pt idx="36">
                  <c:v>25.64</c:v>
                </c:pt>
                <c:pt idx="37">
                  <c:v>24.29</c:v>
                </c:pt>
                <c:pt idx="38">
                  <c:v>23.28</c:v>
                </c:pt>
                <c:pt idx="39">
                  <c:v>25.5</c:v>
                </c:pt>
                <c:pt idx="40">
                  <c:v>27.45</c:v>
                </c:pt>
                <c:pt idx="41">
                  <c:v>28.54</c:v>
                </c:pt>
                <c:pt idx="42">
                  <c:v>28.54</c:v>
                </c:pt>
                <c:pt idx="43">
                  <c:v>28.6</c:v>
                </c:pt>
                <c:pt idx="44">
                  <c:v>28.37</c:v>
                </c:pt>
                <c:pt idx="45">
                  <c:v>28.48</c:v>
                </c:pt>
                <c:pt idx="46">
                  <c:v>27.8</c:v>
                </c:pt>
                <c:pt idx="47">
                  <c:v>27.16</c:v>
                </c:pt>
                <c:pt idx="48">
                  <c:v>25.62</c:v>
                </c:pt>
                <c:pt idx="49">
                  <c:v>21.76</c:v>
                </c:pt>
                <c:pt idx="50">
                  <c:v>18.850000000000001</c:v>
                </c:pt>
                <c:pt idx="51">
                  <c:v>24.12</c:v>
                </c:pt>
                <c:pt idx="52">
                  <c:v>27.5</c:v>
                </c:pt>
                <c:pt idx="53">
                  <c:v>28.5</c:v>
                </c:pt>
                <c:pt idx="54">
                  <c:v>28.62</c:v>
                </c:pt>
                <c:pt idx="55">
                  <c:v>28.45</c:v>
                </c:pt>
                <c:pt idx="56">
                  <c:v>28.48</c:v>
                </c:pt>
                <c:pt idx="57">
                  <c:v>28.27</c:v>
                </c:pt>
                <c:pt idx="58">
                  <c:v>28.38</c:v>
                </c:pt>
                <c:pt idx="59">
                  <c:v>28.15</c:v>
                </c:pt>
                <c:pt idx="60">
                  <c:v>25.71</c:v>
                </c:pt>
                <c:pt idx="61">
                  <c:v>24.24</c:v>
                </c:pt>
                <c:pt idx="62">
                  <c:v>24.92</c:v>
                </c:pt>
                <c:pt idx="63">
                  <c:v>27.32</c:v>
                </c:pt>
                <c:pt idx="64">
                  <c:v>28.54</c:v>
                </c:pt>
                <c:pt idx="65">
                  <c:v>29.01</c:v>
                </c:pt>
                <c:pt idx="66">
                  <c:v>28.52</c:v>
                </c:pt>
                <c:pt idx="67">
                  <c:v>28.42</c:v>
                </c:pt>
                <c:pt idx="68">
                  <c:v>28.12</c:v>
                </c:pt>
                <c:pt idx="69">
                  <c:v>27.6</c:v>
                </c:pt>
                <c:pt idx="70">
                  <c:v>27.08</c:v>
                </c:pt>
                <c:pt idx="71">
                  <c:v>25.09</c:v>
                </c:pt>
                <c:pt idx="72">
                  <c:v>26.04</c:v>
                </c:pt>
                <c:pt idx="73">
                  <c:v>23.86</c:v>
                </c:pt>
                <c:pt idx="74">
                  <c:v>22.06</c:v>
                </c:pt>
                <c:pt idx="75">
                  <c:v>25.54</c:v>
                </c:pt>
                <c:pt idx="76">
                  <c:v>27.87</c:v>
                </c:pt>
                <c:pt idx="77">
                  <c:v>28.39</c:v>
                </c:pt>
                <c:pt idx="78">
                  <c:v>28.28</c:v>
                </c:pt>
                <c:pt idx="79">
                  <c:v>28.3</c:v>
                </c:pt>
                <c:pt idx="80">
                  <c:v>28.37</c:v>
                </c:pt>
                <c:pt idx="81">
                  <c:v>27.97</c:v>
                </c:pt>
                <c:pt idx="82">
                  <c:v>27.46</c:v>
                </c:pt>
                <c:pt idx="83">
                  <c:v>27.05</c:v>
                </c:pt>
                <c:pt idx="84">
                  <c:v>25.13</c:v>
                </c:pt>
                <c:pt idx="85">
                  <c:v>22.11</c:v>
                </c:pt>
                <c:pt idx="86">
                  <c:v>19.86</c:v>
                </c:pt>
                <c:pt idx="87">
                  <c:v>26.73</c:v>
                </c:pt>
                <c:pt idx="88">
                  <c:v>27.93</c:v>
                </c:pt>
                <c:pt idx="89">
                  <c:v>28.88</c:v>
                </c:pt>
                <c:pt idx="90">
                  <c:v>28.45</c:v>
                </c:pt>
                <c:pt idx="91">
                  <c:v>28.59</c:v>
                </c:pt>
                <c:pt idx="92">
                  <c:v>28.61</c:v>
                </c:pt>
                <c:pt idx="93">
                  <c:v>28.31</c:v>
                </c:pt>
                <c:pt idx="94">
                  <c:v>27.97</c:v>
                </c:pt>
                <c:pt idx="95">
                  <c:v>27.69</c:v>
                </c:pt>
                <c:pt idx="96">
                  <c:v>23.98</c:v>
                </c:pt>
                <c:pt idx="97">
                  <c:v>20.37</c:v>
                </c:pt>
                <c:pt idx="98">
                  <c:v>20.88</c:v>
                </c:pt>
                <c:pt idx="99">
                  <c:v>25.49</c:v>
                </c:pt>
                <c:pt idx="100">
                  <c:v>27.89</c:v>
                </c:pt>
                <c:pt idx="101">
                  <c:v>28.48</c:v>
                </c:pt>
                <c:pt idx="102">
                  <c:v>28.25</c:v>
                </c:pt>
                <c:pt idx="103">
                  <c:v>27.95</c:v>
                </c:pt>
                <c:pt idx="104">
                  <c:v>28.17</c:v>
                </c:pt>
                <c:pt idx="105">
                  <c:v>27.98</c:v>
                </c:pt>
                <c:pt idx="106">
                  <c:v>28.12</c:v>
                </c:pt>
                <c:pt idx="107">
                  <c:v>27.85</c:v>
                </c:pt>
                <c:pt idx="108">
                  <c:v>24.98</c:v>
                </c:pt>
                <c:pt idx="109">
                  <c:v>22.44</c:v>
                </c:pt>
                <c:pt idx="110">
                  <c:v>23.27</c:v>
                </c:pt>
                <c:pt idx="111">
                  <c:v>24.23</c:v>
                </c:pt>
                <c:pt idx="112">
                  <c:v>28.04</c:v>
                </c:pt>
                <c:pt idx="113">
                  <c:v>28.54</c:v>
                </c:pt>
                <c:pt idx="114">
                  <c:v>28.79</c:v>
                </c:pt>
                <c:pt idx="115">
                  <c:v>28.47</c:v>
                </c:pt>
                <c:pt idx="116">
                  <c:v>28.79</c:v>
                </c:pt>
                <c:pt idx="117">
                  <c:v>28.58</c:v>
                </c:pt>
                <c:pt idx="118">
                  <c:v>28.49</c:v>
                </c:pt>
                <c:pt idx="119">
                  <c:v>28.01</c:v>
                </c:pt>
                <c:pt idx="120">
                  <c:v>26.27</c:v>
                </c:pt>
                <c:pt idx="121">
                  <c:v>23.84</c:v>
                </c:pt>
                <c:pt idx="122">
                  <c:v>20.239999999999998</c:v>
                </c:pt>
                <c:pt idx="123">
                  <c:v>24.56</c:v>
                </c:pt>
                <c:pt idx="124">
                  <c:v>28.13</c:v>
                </c:pt>
                <c:pt idx="125">
                  <c:v>28.8</c:v>
                </c:pt>
                <c:pt idx="126">
                  <c:v>28.82</c:v>
                </c:pt>
                <c:pt idx="127">
                  <c:v>28.77</c:v>
                </c:pt>
                <c:pt idx="128">
                  <c:v>29.17</c:v>
                </c:pt>
                <c:pt idx="129">
                  <c:v>29.29</c:v>
                </c:pt>
                <c:pt idx="130">
                  <c:v>28.96</c:v>
                </c:pt>
                <c:pt idx="131">
                  <c:v>28.69</c:v>
                </c:pt>
                <c:pt idx="132">
                  <c:v>25.42</c:v>
                </c:pt>
                <c:pt idx="133">
                  <c:v>21.78</c:v>
                </c:pt>
                <c:pt idx="134">
                  <c:v>22.05</c:v>
                </c:pt>
                <c:pt idx="135">
                  <c:v>23.27</c:v>
                </c:pt>
                <c:pt idx="136">
                  <c:v>27.93</c:v>
                </c:pt>
                <c:pt idx="137">
                  <c:v>28.82</c:v>
                </c:pt>
                <c:pt idx="138">
                  <c:v>28.47</c:v>
                </c:pt>
                <c:pt idx="139">
                  <c:v>28.33</c:v>
                </c:pt>
                <c:pt idx="140">
                  <c:v>28.56</c:v>
                </c:pt>
                <c:pt idx="141">
                  <c:v>28.26</c:v>
                </c:pt>
                <c:pt idx="142">
                  <c:v>27.51</c:v>
                </c:pt>
                <c:pt idx="143">
                  <c:v>27.45</c:v>
                </c:pt>
              </c:numCache>
            </c:numRef>
          </c:yVal>
          <c:smooth val="0"/>
          <c:extLst>
            <c:ext xmlns:c16="http://schemas.microsoft.com/office/drawing/2014/chart" uri="{C3380CC4-5D6E-409C-BE32-E72D297353CC}">
              <c16:uniqueId val="{00000000-AD37-4F44-9ED7-6793BCAA149B}"/>
            </c:ext>
          </c:extLst>
        </c:ser>
        <c:dLbls>
          <c:showLegendKey val="0"/>
          <c:showVal val="0"/>
          <c:showCatName val="0"/>
          <c:showSerName val="0"/>
          <c:showPercent val="0"/>
          <c:showBubbleSize val="0"/>
        </c:dLbls>
        <c:axId val="656617248"/>
        <c:axId val="656617640"/>
      </c:scatterChart>
      <c:valAx>
        <c:axId val="656617248"/>
        <c:scaling>
          <c:orientation val="minMax"/>
          <c:max val="2024"/>
          <c:min val="1993"/>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617640"/>
        <c:crosses val="autoZero"/>
        <c:crossBetween val="midCat"/>
        <c:majorUnit val="1"/>
        <c:minorUnit val="0.16670000000000004"/>
      </c:valAx>
      <c:valAx>
        <c:axId val="656617640"/>
        <c:scaling>
          <c:orientation val="minMax"/>
          <c:min val="18"/>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6172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Las Perlas, Isla San José</a:t>
            </a:r>
          </a:p>
        </c:rich>
      </c:tx>
      <c:layout>
        <c:manualLayout>
          <c:xMode val="edge"/>
          <c:yMode val="edge"/>
          <c:x val="0.43365849937827383"/>
          <c:y val="2.3529411764705882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0"/>
          <c:order val="0"/>
          <c:tx>
            <c:v>Galeta Upstream</c:v>
          </c:tx>
          <c:spPr>
            <a:ln w="28575" cap="rnd">
              <a:solidFill>
                <a:srgbClr val="FF0000"/>
              </a:solidFill>
              <a:round/>
            </a:ln>
            <a:effectLst/>
          </c:spPr>
          <c:marker>
            <c:symbol val="none"/>
          </c:marker>
          <c:trendline>
            <c:spPr>
              <a:ln w="19050" cap="rnd">
                <a:solidFill>
                  <a:schemeClr val="accent1"/>
                </a:solidFill>
                <a:prstDash val="sysDot"/>
              </a:ln>
              <a:effectLst/>
            </c:spPr>
            <c:trendlineType val="linear"/>
            <c:dispRSqr val="0"/>
            <c:dispEq val="1"/>
            <c:trendlineLbl>
              <c:layout>
                <c:manualLayout>
                  <c:x val="-0.70810429390176199"/>
                  <c:y val="-0.1610291801760074"/>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Vert_Pac!$C$100:$C$291</c:f>
              <c:numCache>
                <c:formatCode>0.0</c:formatCode>
                <c:ptCount val="192"/>
                <c:pt idx="0">
                  <c:v>2001</c:v>
                </c:pt>
                <c:pt idx="1">
                  <c:v>2001.0833333333333</c:v>
                </c:pt>
                <c:pt idx="2">
                  <c:v>2001.1666666666667</c:v>
                </c:pt>
                <c:pt idx="3">
                  <c:v>2001.25</c:v>
                </c:pt>
                <c:pt idx="4">
                  <c:v>2001.3333333333333</c:v>
                </c:pt>
                <c:pt idx="5">
                  <c:v>2001.4166666666667</c:v>
                </c:pt>
                <c:pt idx="6">
                  <c:v>2001.5</c:v>
                </c:pt>
                <c:pt idx="7">
                  <c:v>2001.5833333333333</c:v>
                </c:pt>
                <c:pt idx="8">
                  <c:v>2001.6666666666667</c:v>
                </c:pt>
                <c:pt idx="9">
                  <c:v>2001.75</c:v>
                </c:pt>
                <c:pt idx="10">
                  <c:v>2001.8333333333333</c:v>
                </c:pt>
                <c:pt idx="11">
                  <c:v>2001.9166666666667</c:v>
                </c:pt>
                <c:pt idx="12">
                  <c:v>2002</c:v>
                </c:pt>
                <c:pt idx="13">
                  <c:v>2002.0833333333333</c:v>
                </c:pt>
                <c:pt idx="14">
                  <c:v>2002.1666666666667</c:v>
                </c:pt>
                <c:pt idx="15">
                  <c:v>2002.25</c:v>
                </c:pt>
                <c:pt idx="16">
                  <c:v>2002.3333333333333</c:v>
                </c:pt>
                <c:pt idx="17">
                  <c:v>2002.4166666666667</c:v>
                </c:pt>
                <c:pt idx="18">
                  <c:v>2002.5</c:v>
                </c:pt>
                <c:pt idx="19">
                  <c:v>2002.5833333333333</c:v>
                </c:pt>
                <c:pt idx="20">
                  <c:v>2002.6666666666667</c:v>
                </c:pt>
                <c:pt idx="21">
                  <c:v>2002.75</c:v>
                </c:pt>
                <c:pt idx="22">
                  <c:v>2002.8333333333333</c:v>
                </c:pt>
                <c:pt idx="23">
                  <c:v>2002.9166666666667</c:v>
                </c:pt>
                <c:pt idx="24">
                  <c:v>2003</c:v>
                </c:pt>
                <c:pt idx="25">
                  <c:v>2003.0833333333333</c:v>
                </c:pt>
                <c:pt idx="26">
                  <c:v>2003.1666666666667</c:v>
                </c:pt>
                <c:pt idx="27">
                  <c:v>2003.25</c:v>
                </c:pt>
                <c:pt idx="28">
                  <c:v>2003.3333333333333</c:v>
                </c:pt>
                <c:pt idx="29">
                  <c:v>2003.4166666666667</c:v>
                </c:pt>
                <c:pt idx="30">
                  <c:v>2003.5</c:v>
                </c:pt>
                <c:pt idx="31">
                  <c:v>2003.5833333333333</c:v>
                </c:pt>
                <c:pt idx="32">
                  <c:v>2003.6666666666667</c:v>
                </c:pt>
                <c:pt idx="33">
                  <c:v>2003.75</c:v>
                </c:pt>
                <c:pt idx="34">
                  <c:v>2003.8333333333333</c:v>
                </c:pt>
                <c:pt idx="35">
                  <c:v>2003.9166666666667</c:v>
                </c:pt>
                <c:pt idx="36">
                  <c:v>2004</c:v>
                </c:pt>
                <c:pt idx="37">
                  <c:v>2004.0833333333333</c:v>
                </c:pt>
                <c:pt idx="38">
                  <c:v>2004.1666666666667</c:v>
                </c:pt>
                <c:pt idx="39">
                  <c:v>2004.25</c:v>
                </c:pt>
                <c:pt idx="40">
                  <c:v>2004.3333333333333</c:v>
                </c:pt>
                <c:pt idx="41">
                  <c:v>2004.4166666666667</c:v>
                </c:pt>
                <c:pt idx="42">
                  <c:v>2004.5</c:v>
                </c:pt>
                <c:pt idx="43">
                  <c:v>2004.5833333333333</c:v>
                </c:pt>
                <c:pt idx="44">
                  <c:v>2004.6666666666667</c:v>
                </c:pt>
                <c:pt idx="45">
                  <c:v>2004.75</c:v>
                </c:pt>
                <c:pt idx="46">
                  <c:v>2004.8333333333333</c:v>
                </c:pt>
                <c:pt idx="47">
                  <c:v>2004.9166666666667</c:v>
                </c:pt>
                <c:pt idx="48">
                  <c:v>2005</c:v>
                </c:pt>
                <c:pt idx="49">
                  <c:v>2005.0833333333333</c:v>
                </c:pt>
                <c:pt idx="50">
                  <c:v>2005.1666666666667</c:v>
                </c:pt>
                <c:pt idx="51">
                  <c:v>2005.25</c:v>
                </c:pt>
                <c:pt idx="52">
                  <c:v>2005.3333333333333</c:v>
                </c:pt>
                <c:pt idx="53">
                  <c:v>2005.4166666666667</c:v>
                </c:pt>
                <c:pt idx="54">
                  <c:v>2005.5</c:v>
                </c:pt>
                <c:pt idx="55">
                  <c:v>2005.5833333333333</c:v>
                </c:pt>
                <c:pt idx="56">
                  <c:v>2005.6666666666667</c:v>
                </c:pt>
                <c:pt idx="57">
                  <c:v>2005.75</c:v>
                </c:pt>
                <c:pt idx="58">
                  <c:v>2005.8333333333333</c:v>
                </c:pt>
                <c:pt idx="59">
                  <c:v>2005.9166666666667</c:v>
                </c:pt>
                <c:pt idx="60">
                  <c:v>2006</c:v>
                </c:pt>
                <c:pt idx="61">
                  <c:v>2006.0833333333333</c:v>
                </c:pt>
                <c:pt idx="62">
                  <c:v>2006.1666666666667</c:v>
                </c:pt>
                <c:pt idx="63">
                  <c:v>2006.25</c:v>
                </c:pt>
                <c:pt idx="64">
                  <c:v>2006.3333333333333</c:v>
                </c:pt>
                <c:pt idx="65">
                  <c:v>2006.4166666666667</c:v>
                </c:pt>
                <c:pt idx="66">
                  <c:v>2006.5</c:v>
                </c:pt>
                <c:pt idx="67">
                  <c:v>2006.5833333333333</c:v>
                </c:pt>
                <c:pt idx="68">
                  <c:v>2006.6666666666667</c:v>
                </c:pt>
                <c:pt idx="69">
                  <c:v>2006.75</c:v>
                </c:pt>
                <c:pt idx="70">
                  <c:v>2006.8333333333333</c:v>
                </c:pt>
                <c:pt idx="71">
                  <c:v>2006.9166666666667</c:v>
                </c:pt>
                <c:pt idx="72">
                  <c:v>2007</c:v>
                </c:pt>
                <c:pt idx="73">
                  <c:v>2007.0833333333333</c:v>
                </c:pt>
                <c:pt idx="74">
                  <c:v>2007.1666666666667</c:v>
                </c:pt>
                <c:pt idx="75">
                  <c:v>2007.25</c:v>
                </c:pt>
                <c:pt idx="76">
                  <c:v>2007.3333333333333</c:v>
                </c:pt>
                <c:pt idx="77">
                  <c:v>2007.4166666666667</c:v>
                </c:pt>
                <c:pt idx="78">
                  <c:v>2007.5</c:v>
                </c:pt>
                <c:pt idx="79">
                  <c:v>2007.5833333333333</c:v>
                </c:pt>
                <c:pt idx="80">
                  <c:v>2007.6666666666667</c:v>
                </c:pt>
                <c:pt idx="81">
                  <c:v>2007.75</c:v>
                </c:pt>
                <c:pt idx="82">
                  <c:v>2007.8333333333333</c:v>
                </c:pt>
                <c:pt idx="83">
                  <c:v>2007.9166666666667</c:v>
                </c:pt>
                <c:pt idx="84">
                  <c:v>2008</c:v>
                </c:pt>
                <c:pt idx="85">
                  <c:v>2008.0833333333333</c:v>
                </c:pt>
                <c:pt idx="86">
                  <c:v>2008.1666666666667</c:v>
                </c:pt>
                <c:pt idx="87">
                  <c:v>2008.25</c:v>
                </c:pt>
                <c:pt idx="88">
                  <c:v>2008.3333333333333</c:v>
                </c:pt>
                <c:pt idx="89">
                  <c:v>2008.4166666666667</c:v>
                </c:pt>
                <c:pt idx="90">
                  <c:v>2008.5</c:v>
                </c:pt>
                <c:pt idx="91">
                  <c:v>2008.5833333333333</c:v>
                </c:pt>
                <c:pt idx="92">
                  <c:v>2008.6666666666667</c:v>
                </c:pt>
                <c:pt idx="93">
                  <c:v>2008.75</c:v>
                </c:pt>
                <c:pt idx="94">
                  <c:v>2008.8333333333333</c:v>
                </c:pt>
                <c:pt idx="95">
                  <c:v>2008.9166666666667</c:v>
                </c:pt>
                <c:pt idx="96">
                  <c:v>2009</c:v>
                </c:pt>
                <c:pt idx="97">
                  <c:v>2009.0833333333333</c:v>
                </c:pt>
                <c:pt idx="98">
                  <c:v>2009.1666666666667</c:v>
                </c:pt>
                <c:pt idx="99">
                  <c:v>2009.25</c:v>
                </c:pt>
                <c:pt idx="100">
                  <c:v>2009.3333333333333</c:v>
                </c:pt>
                <c:pt idx="101">
                  <c:v>2009.4166666666667</c:v>
                </c:pt>
                <c:pt idx="102">
                  <c:v>2009.5</c:v>
                </c:pt>
                <c:pt idx="103">
                  <c:v>2009.5833333333333</c:v>
                </c:pt>
                <c:pt idx="104">
                  <c:v>2009.6666666666667</c:v>
                </c:pt>
                <c:pt idx="105">
                  <c:v>2009.75</c:v>
                </c:pt>
                <c:pt idx="106">
                  <c:v>2009.8333333333333</c:v>
                </c:pt>
                <c:pt idx="107">
                  <c:v>2009.9166666666667</c:v>
                </c:pt>
                <c:pt idx="108">
                  <c:v>2010</c:v>
                </c:pt>
                <c:pt idx="109">
                  <c:v>2010.0833333333333</c:v>
                </c:pt>
                <c:pt idx="110">
                  <c:v>2010.1666666666667</c:v>
                </c:pt>
                <c:pt idx="111">
                  <c:v>2010.25</c:v>
                </c:pt>
                <c:pt idx="112">
                  <c:v>2010.3333333333333</c:v>
                </c:pt>
                <c:pt idx="113">
                  <c:v>2010.4166666666667</c:v>
                </c:pt>
                <c:pt idx="114">
                  <c:v>2010.5</c:v>
                </c:pt>
                <c:pt idx="115">
                  <c:v>2010.5833333333333</c:v>
                </c:pt>
                <c:pt idx="116">
                  <c:v>2010.6666666666667</c:v>
                </c:pt>
                <c:pt idx="117">
                  <c:v>2010.75</c:v>
                </c:pt>
                <c:pt idx="118">
                  <c:v>2010.8333333333333</c:v>
                </c:pt>
                <c:pt idx="119">
                  <c:v>2010.9166666666667</c:v>
                </c:pt>
                <c:pt idx="120">
                  <c:v>2011</c:v>
                </c:pt>
                <c:pt idx="121">
                  <c:v>2011.0833333333333</c:v>
                </c:pt>
                <c:pt idx="122">
                  <c:v>2011.1666666666667</c:v>
                </c:pt>
                <c:pt idx="123">
                  <c:v>2011.25</c:v>
                </c:pt>
                <c:pt idx="124">
                  <c:v>2011.3333333333333</c:v>
                </c:pt>
                <c:pt idx="125">
                  <c:v>2011.4166666666667</c:v>
                </c:pt>
                <c:pt idx="126">
                  <c:v>2011.5</c:v>
                </c:pt>
                <c:pt idx="127">
                  <c:v>2011.5833333333333</c:v>
                </c:pt>
                <c:pt idx="128">
                  <c:v>2011.6666666666667</c:v>
                </c:pt>
                <c:pt idx="129">
                  <c:v>2011.75</c:v>
                </c:pt>
                <c:pt idx="130">
                  <c:v>2011.8333333333333</c:v>
                </c:pt>
                <c:pt idx="131">
                  <c:v>2011.9166666666667</c:v>
                </c:pt>
                <c:pt idx="132">
                  <c:v>2012</c:v>
                </c:pt>
                <c:pt idx="133">
                  <c:v>2012.0833333333333</c:v>
                </c:pt>
                <c:pt idx="134">
                  <c:v>2012.1666666666667</c:v>
                </c:pt>
                <c:pt idx="135">
                  <c:v>2012.25</c:v>
                </c:pt>
                <c:pt idx="136">
                  <c:v>2012.3333333333333</c:v>
                </c:pt>
                <c:pt idx="137">
                  <c:v>2012.4166666666667</c:v>
                </c:pt>
                <c:pt idx="138">
                  <c:v>2012.5</c:v>
                </c:pt>
                <c:pt idx="139">
                  <c:v>2012.5833333333333</c:v>
                </c:pt>
                <c:pt idx="140">
                  <c:v>2012.6666666666667</c:v>
                </c:pt>
                <c:pt idx="141">
                  <c:v>2012.75</c:v>
                </c:pt>
                <c:pt idx="142">
                  <c:v>2012.8333333333333</c:v>
                </c:pt>
                <c:pt idx="143">
                  <c:v>2012.9166666666667</c:v>
                </c:pt>
                <c:pt idx="144">
                  <c:v>2013</c:v>
                </c:pt>
                <c:pt idx="145">
                  <c:v>2013.0833333333333</c:v>
                </c:pt>
                <c:pt idx="146">
                  <c:v>2013.1666666666667</c:v>
                </c:pt>
                <c:pt idx="147">
                  <c:v>2013.25</c:v>
                </c:pt>
                <c:pt idx="148">
                  <c:v>2013.3333333333333</c:v>
                </c:pt>
                <c:pt idx="149">
                  <c:v>2013.4166666666667</c:v>
                </c:pt>
                <c:pt idx="150">
                  <c:v>2013.5</c:v>
                </c:pt>
                <c:pt idx="151">
                  <c:v>2013.5833333333333</c:v>
                </c:pt>
                <c:pt idx="152">
                  <c:v>2013.6666666666667</c:v>
                </c:pt>
                <c:pt idx="153">
                  <c:v>2013.75</c:v>
                </c:pt>
                <c:pt idx="154">
                  <c:v>2013.8333333333333</c:v>
                </c:pt>
                <c:pt idx="155">
                  <c:v>2013.9166666666667</c:v>
                </c:pt>
                <c:pt idx="156">
                  <c:v>2014</c:v>
                </c:pt>
                <c:pt idx="157">
                  <c:v>2014.0833333333333</c:v>
                </c:pt>
                <c:pt idx="158">
                  <c:v>2014.1666666666667</c:v>
                </c:pt>
                <c:pt idx="159">
                  <c:v>2014.25</c:v>
                </c:pt>
                <c:pt idx="160">
                  <c:v>2014.3333333333333</c:v>
                </c:pt>
                <c:pt idx="161">
                  <c:v>2014.4166666666667</c:v>
                </c:pt>
                <c:pt idx="162">
                  <c:v>2014.5</c:v>
                </c:pt>
                <c:pt idx="163">
                  <c:v>2014.5833333333333</c:v>
                </c:pt>
                <c:pt idx="164">
                  <c:v>2014.6666666666667</c:v>
                </c:pt>
                <c:pt idx="165">
                  <c:v>2014.75</c:v>
                </c:pt>
                <c:pt idx="166">
                  <c:v>2014.8333333333333</c:v>
                </c:pt>
                <c:pt idx="167">
                  <c:v>2014.9166666666667</c:v>
                </c:pt>
                <c:pt idx="168">
                  <c:v>2015</c:v>
                </c:pt>
                <c:pt idx="169">
                  <c:v>2015.0833333333333</c:v>
                </c:pt>
                <c:pt idx="170">
                  <c:v>2015.1666666666667</c:v>
                </c:pt>
                <c:pt idx="171">
                  <c:v>2015.25</c:v>
                </c:pt>
                <c:pt idx="172">
                  <c:v>2015.3333333333333</c:v>
                </c:pt>
                <c:pt idx="173">
                  <c:v>2015.4166666666667</c:v>
                </c:pt>
                <c:pt idx="174">
                  <c:v>2015.5</c:v>
                </c:pt>
                <c:pt idx="175">
                  <c:v>2015.5833333333333</c:v>
                </c:pt>
                <c:pt idx="176">
                  <c:v>2015.6666666666667</c:v>
                </c:pt>
                <c:pt idx="177">
                  <c:v>2015.75</c:v>
                </c:pt>
                <c:pt idx="178">
                  <c:v>2015.8333333333333</c:v>
                </c:pt>
                <c:pt idx="179">
                  <c:v>2015.9166666666667</c:v>
                </c:pt>
                <c:pt idx="180">
                  <c:v>2016</c:v>
                </c:pt>
                <c:pt idx="181">
                  <c:v>2016.0833333333333</c:v>
                </c:pt>
                <c:pt idx="182">
                  <c:v>2016.1666666666667</c:v>
                </c:pt>
                <c:pt idx="183">
                  <c:v>2016.25</c:v>
                </c:pt>
                <c:pt idx="184">
                  <c:v>2016.3333333333333</c:v>
                </c:pt>
                <c:pt idx="185">
                  <c:v>2016.4166666666667</c:v>
                </c:pt>
                <c:pt idx="186">
                  <c:v>2016.5</c:v>
                </c:pt>
                <c:pt idx="187">
                  <c:v>2016.5833333333333</c:v>
                </c:pt>
                <c:pt idx="188">
                  <c:v>2016.6666666666667</c:v>
                </c:pt>
                <c:pt idx="189">
                  <c:v>2016.75</c:v>
                </c:pt>
                <c:pt idx="190">
                  <c:v>2016.8333333333333</c:v>
                </c:pt>
                <c:pt idx="191">
                  <c:v>2016.9166666666667</c:v>
                </c:pt>
              </c:numCache>
            </c:numRef>
          </c:xVal>
          <c:yVal>
            <c:numRef>
              <c:f>Vert_Pac!$X$100:$X$291</c:f>
              <c:numCache>
                <c:formatCode>General</c:formatCode>
                <c:ptCount val="192"/>
                <c:pt idx="59" formatCode="0.0">
                  <c:v>27.6</c:v>
                </c:pt>
                <c:pt idx="60" formatCode="0.0">
                  <c:v>27.23</c:v>
                </c:pt>
                <c:pt idx="61" formatCode="0.0">
                  <c:v>23.38</c:v>
                </c:pt>
                <c:pt idx="62" formatCode="0.0">
                  <c:v>21.14</c:v>
                </c:pt>
                <c:pt idx="63" formatCode="0.0">
                  <c:v>24.77</c:v>
                </c:pt>
                <c:pt idx="64" formatCode="0.0">
                  <c:v>27.81</c:v>
                </c:pt>
                <c:pt idx="65" formatCode="0.0">
                  <c:v>28.29</c:v>
                </c:pt>
                <c:pt idx="66" formatCode="0.0">
                  <c:v>28.44</c:v>
                </c:pt>
                <c:pt idx="67" formatCode="0.0">
                  <c:v>28.66</c:v>
                </c:pt>
                <c:pt idx="68" formatCode="0.0">
                  <c:v>28.7</c:v>
                </c:pt>
                <c:pt idx="69" formatCode="0.0">
                  <c:v>28.51</c:v>
                </c:pt>
                <c:pt idx="70" formatCode="0.0">
                  <c:v>27.99</c:v>
                </c:pt>
                <c:pt idx="71" formatCode="0.0">
                  <c:v>27.96</c:v>
                </c:pt>
                <c:pt idx="72" formatCode="0.0">
                  <c:v>26.69</c:v>
                </c:pt>
                <c:pt idx="73" formatCode="0.0">
                  <c:v>22.5</c:v>
                </c:pt>
                <c:pt idx="74" formatCode="0.0">
                  <c:v>22.56</c:v>
                </c:pt>
                <c:pt idx="75" formatCode="0.0">
                  <c:v>26.28</c:v>
                </c:pt>
                <c:pt idx="76" formatCode="0.0">
                  <c:v>27.75</c:v>
                </c:pt>
                <c:pt idx="77" formatCode="0.0">
                  <c:v>28.16</c:v>
                </c:pt>
                <c:pt idx="78" formatCode="0.0">
                  <c:v>28.06</c:v>
                </c:pt>
                <c:pt idx="79" formatCode="0.0">
                  <c:v>27.99</c:v>
                </c:pt>
                <c:pt idx="80" formatCode="0.0">
                  <c:v>28.16</c:v>
                </c:pt>
                <c:pt idx="81" formatCode="0.0">
                  <c:v>27.53</c:v>
                </c:pt>
                <c:pt idx="82" formatCode="0.0">
                  <c:v>27.01</c:v>
                </c:pt>
                <c:pt idx="83" formatCode="0.0">
                  <c:v>26.98</c:v>
                </c:pt>
                <c:pt idx="84" formatCode="0.0">
                  <c:v>26.07</c:v>
                </c:pt>
                <c:pt idx="85" formatCode="0.0">
                  <c:v>25.03</c:v>
                </c:pt>
                <c:pt idx="86" formatCode="0.0">
                  <c:v>24.56</c:v>
                </c:pt>
                <c:pt idx="87" formatCode="0.0">
                  <c:v>25.83</c:v>
                </c:pt>
                <c:pt idx="88" formatCode="0.0">
                  <c:v>27.15</c:v>
                </c:pt>
                <c:pt idx="89" formatCode="0.0">
                  <c:v>28.15</c:v>
                </c:pt>
                <c:pt idx="90" formatCode="0.0">
                  <c:v>28.05</c:v>
                </c:pt>
                <c:pt idx="91" formatCode="0.0">
                  <c:v>28.28</c:v>
                </c:pt>
                <c:pt idx="92" formatCode="0.0">
                  <c:v>28.31</c:v>
                </c:pt>
                <c:pt idx="93" formatCode="0.0">
                  <c:v>28.18</c:v>
                </c:pt>
                <c:pt idx="94" formatCode="0.0">
                  <c:v>27.58</c:v>
                </c:pt>
                <c:pt idx="95" formatCode="0.0">
                  <c:v>27.08</c:v>
                </c:pt>
                <c:pt idx="96" formatCode="0.0">
                  <c:v>25.88</c:v>
                </c:pt>
                <c:pt idx="97" formatCode="0.0">
                  <c:v>23.11</c:v>
                </c:pt>
                <c:pt idx="98" formatCode="0.0">
                  <c:v>19.52</c:v>
                </c:pt>
                <c:pt idx="99" formatCode="0.0">
                  <c:v>24.89</c:v>
                </c:pt>
                <c:pt idx="100" formatCode="0.0">
                  <c:v>27.43</c:v>
                </c:pt>
                <c:pt idx="101" formatCode="0.0">
                  <c:v>28.23</c:v>
                </c:pt>
                <c:pt idx="102" formatCode="0.0">
                  <c:v>28.32</c:v>
                </c:pt>
                <c:pt idx="103" formatCode="0.0">
                  <c:v>28.66</c:v>
                </c:pt>
                <c:pt idx="104" formatCode="0.0">
                  <c:v>28.65</c:v>
                </c:pt>
                <c:pt idx="105" formatCode="0.0">
                  <c:v>28.58</c:v>
                </c:pt>
                <c:pt idx="106" formatCode="0.0">
                  <c:v>28.35</c:v>
                </c:pt>
                <c:pt idx="107" formatCode="0.0">
                  <c:v>28.31</c:v>
                </c:pt>
                <c:pt idx="108" formatCode="0.0">
                  <c:v>26.27</c:v>
                </c:pt>
                <c:pt idx="109" formatCode="0.0">
                  <c:v>25.21</c:v>
                </c:pt>
                <c:pt idx="110" formatCode="0.0">
                  <c:v>26.26</c:v>
                </c:pt>
                <c:pt idx="111" formatCode="0.0">
                  <c:v>27.82</c:v>
                </c:pt>
                <c:pt idx="112" formatCode="0.0">
                  <c:v>29.01</c:v>
                </c:pt>
                <c:pt idx="113" formatCode="0.0">
                  <c:v>28.92</c:v>
                </c:pt>
                <c:pt idx="114" formatCode="0.0">
                  <c:v>28.54</c:v>
                </c:pt>
                <c:pt idx="115" formatCode="0.0">
                  <c:v>28.45</c:v>
                </c:pt>
                <c:pt idx="116" formatCode="0.0">
                  <c:v>28.14</c:v>
                </c:pt>
                <c:pt idx="117" formatCode="0.0">
                  <c:v>27.65</c:v>
                </c:pt>
                <c:pt idx="118" formatCode="0.0">
                  <c:v>27.26</c:v>
                </c:pt>
                <c:pt idx="128" formatCode="0.0">
                  <c:v>28.73</c:v>
                </c:pt>
                <c:pt idx="129" formatCode="0.0">
                  <c:v>28.04</c:v>
                </c:pt>
                <c:pt idx="130" formatCode="0.0">
                  <c:v>27.53</c:v>
                </c:pt>
                <c:pt idx="131" formatCode="0.0">
                  <c:v>27.19</c:v>
                </c:pt>
                <c:pt idx="132" formatCode="0.0">
                  <c:v>25.84</c:v>
                </c:pt>
                <c:pt idx="133" formatCode="0.0">
                  <c:v>23.32</c:v>
                </c:pt>
                <c:pt idx="134" formatCode="0.0">
                  <c:v>20.54</c:v>
                </c:pt>
                <c:pt idx="135" formatCode="0.0">
                  <c:v>26.91</c:v>
                </c:pt>
                <c:pt idx="136" formatCode="0.0">
                  <c:v>27.94</c:v>
                </c:pt>
                <c:pt idx="137" formatCode="0.0">
                  <c:v>28.7</c:v>
                </c:pt>
                <c:pt idx="138" formatCode="0.0">
                  <c:v>28.47</c:v>
                </c:pt>
                <c:pt idx="139" formatCode="0.0">
                  <c:v>28.58</c:v>
                </c:pt>
                <c:pt idx="140" formatCode="0.0">
                  <c:v>28.55</c:v>
                </c:pt>
                <c:pt idx="141" formatCode="0.0">
                  <c:v>28.23</c:v>
                </c:pt>
                <c:pt idx="142" formatCode="0.0">
                  <c:v>28.15</c:v>
                </c:pt>
                <c:pt idx="143" formatCode="0.0">
                  <c:v>27.8</c:v>
                </c:pt>
                <c:pt idx="144" formatCode="0.0">
                  <c:v>25.26</c:v>
                </c:pt>
                <c:pt idx="145" formatCode="0.0">
                  <c:v>21.6</c:v>
                </c:pt>
                <c:pt idx="146" formatCode="0.0">
                  <c:v>21.91</c:v>
                </c:pt>
                <c:pt idx="147" formatCode="0.0">
                  <c:v>26.05</c:v>
                </c:pt>
                <c:pt idx="148" formatCode="0.0">
                  <c:v>27.89</c:v>
                </c:pt>
                <c:pt idx="149" formatCode="0.0">
                  <c:v>28.47</c:v>
                </c:pt>
                <c:pt idx="150" formatCode="0.0">
                  <c:v>28.16</c:v>
                </c:pt>
                <c:pt idx="151" formatCode="0.0">
                  <c:v>28.04</c:v>
                </c:pt>
                <c:pt idx="152" formatCode="0.0">
                  <c:v>28.24</c:v>
                </c:pt>
                <c:pt idx="153" formatCode="0.0">
                  <c:v>28.02</c:v>
                </c:pt>
                <c:pt idx="154" formatCode="0.0">
                  <c:v>28.14</c:v>
                </c:pt>
                <c:pt idx="155" formatCode="0.0">
                  <c:v>27.86</c:v>
                </c:pt>
                <c:pt idx="156" formatCode="0.0">
                  <c:v>25.78</c:v>
                </c:pt>
                <c:pt idx="157" formatCode="0.0">
                  <c:v>23.27</c:v>
                </c:pt>
                <c:pt idx="158" formatCode="0.0">
                  <c:v>24.07</c:v>
                </c:pt>
                <c:pt idx="159" formatCode="0.0">
                  <c:v>24.8</c:v>
                </c:pt>
                <c:pt idx="160" formatCode="0.0">
                  <c:v>28.11</c:v>
                </c:pt>
                <c:pt idx="161" formatCode="0.0">
                  <c:v>28.73</c:v>
                </c:pt>
                <c:pt idx="162" formatCode="0.0">
                  <c:v>29.09</c:v>
                </c:pt>
              </c:numCache>
            </c:numRef>
          </c:yVal>
          <c:smooth val="0"/>
          <c:extLst>
            <c:ext xmlns:c16="http://schemas.microsoft.com/office/drawing/2014/chart" uri="{C3380CC4-5D6E-409C-BE32-E72D297353CC}">
              <c16:uniqueId val="{00000000-D5C0-43A9-BF94-C2DFB8701C9E}"/>
            </c:ext>
          </c:extLst>
        </c:ser>
        <c:dLbls>
          <c:showLegendKey val="0"/>
          <c:showVal val="0"/>
          <c:showCatName val="0"/>
          <c:showSerName val="0"/>
          <c:showPercent val="0"/>
          <c:showBubbleSize val="0"/>
        </c:dLbls>
        <c:axId val="656618424"/>
        <c:axId val="656618816"/>
      </c:scatterChart>
      <c:valAx>
        <c:axId val="656618424"/>
        <c:scaling>
          <c:orientation val="minMax"/>
          <c:max val="2024"/>
          <c:min val="1995"/>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618816"/>
        <c:crosses val="autoZero"/>
        <c:crossBetween val="midCat"/>
        <c:majorUnit val="1"/>
        <c:minorUnit val="0.16670000000000004"/>
      </c:valAx>
      <c:valAx>
        <c:axId val="656618816"/>
        <c:scaling>
          <c:orientation val="minMax"/>
          <c:min val="18"/>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6184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Las Perlas, Isla Señorita, 12ft</a:t>
            </a:r>
          </a:p>
        </c:rich>
      </c:tx>
      <c:layout>
        <c:manualLayout>
          <c:xMode val="edge"/>
          <c:yMode val="edge"/>
          <c:x val="0.43365849937827383"/>
          <c:y val="2.3529411764705882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0"/>
          <c:order val="0"/>
          <c:tx>
            <c:v>Galeta Upstream</c:v>
          </c:tx>
          <c:spPr>
            <a:ln w="28575" cap="rnd">
              <a:solidFill>
                <a:srgbClr val="FF0000"/>
              </a:solidFill>
              <a:round/>
            </a:ln>
            <a:effectLst/>
          </c:spPr>
          <c:marker>
            <c:symbol val="none"/>
          </c:marker>
          <c:trendline>
            <c:spPr>
              <a:ln w="19050" cap="rnd">
                <a:solidFill>
                  <a:schemeClr val="accent1"/>
                </a:solidFill>
                <a:prstDash val="sysDot"/>
              </a:ln>
              <a:effectLst/>
            </c:spPr>
            <c:trendlineType val="linear"/>
            <c:dispRSqr val="0"/>
            <c:dispEq val="1"/>
            <c:trendlineLbl>
              <c:layout>
                <c:manualLayout>
                  <c:x val="-0.72307794370939049"/>
                  <c:y val="-0.14670711749266635"/>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Vert_Pac!$C$100:$C$291</c:f>
              <c:numCache>
                <c:formatCode>0.0</c:formatCode>
                <c:ptCount val="192"/>
                <c:pt idx="0">
                  <c:v>2001</c:v>
                </c:pt>
                <c:pt idx="1">
                  <c:v>2001.0833333333333</c:v>
                </c:pt>
                <c:pt idx="2">
                  <c:v>2001.1666666666667</c:v>
                </c:pt>
                <c:pt idx="3">
                  <c:v>2001.25</c:v>
                </c:pt>
                <c:pt idx="4">
                  <c:v>2001.3333333333333</c:v>
                </c:pt>
                <c:pt idx="5">
                  <c:v>2001.4166666666667</c:v>
                </c:pt>
                <c:pt idx="6">
                  <c:v>2001.5</c:v>
                </c:pt>
                <c:pt idx="7">
                  <c:v>2001.5833333333333</c:v>
                </c:pt>
                <c:pt idx="8">
                  <c:v>2001.6666666666667</c:v>
                </c:pt>
                <c:pt idx="9">
                  <c:v>2001.75</c:v>
                </c:pt>
                <c:pt idx="10">
                  <c:v>2001.8333333333333</c:v>
                </c:pt>
                <c:pt idx="11">
                  <c:v>2001.9166666666667</c:v>
                </c:pt>
                <c:pt idx="12">
                  <c:v>2002</c:v>
                </c:pt>
                <c:pt idx="13">
                  <c:v>2002.0833333333333</c:v>
                </c:pt>
                <c:pt idx="14">
                  <c:v>2002.1666666666667</c:v>
                </c:pt>
                <c:pt idx="15">
                  <c:v>2002.25</c:v>
                </c:pt>
                <c:pt idx="16">
                  <c:v>2002.3333333333333</c:v>
                </c:pt>
                <c:pt idx="17">
                  <c:v>2002.4166666666667</c:v>
                </c:pt>
                <c:pt idx="18">
                  <c:v>2002.5</c:v>
                </c:pt>
                <c:pt idx="19">
                  <c:v>2002.5833333333333</c:v>
                </c:pt>
                <c:pt idx="20">
                  <c:v>2002.6666666666667</c:v>
                </c:pt>
                <c:pt idx="21">
                  <c:v>2002.75</c:v>
                </c:pt>
                <c:pt idx="22">
                  <c:v>2002.8333333333333</c:v>
                </c:pt>
                <c:pt idx="23">
                  <c:v>2002.9166666666667</c:v>
                </c:pt>
                <c:pt idx="24">
                  <c:v>2003</c:v>
                </c:pt>
                <c:pt idx="25">
                  <c:v>2003.0833333333333</c:v>
                </c:pt>
                <c:pt idx="26">
                  <c:v>2003.1666666666667</c:v>
                </c:pt>
                <c:pt idx="27">
                  <c:v>2003.25</c:v>
                </c:pt>
                <c:pt idx="28">
                  <c:v>2003.3333333333333</c:v>
                </c:pt>
                <c:pt idx="29">
                  <c:v>2003.4166666666667</c:v>
                </c:pt>
                <c:pt idx="30">
                  <c:v>2003.5</c:v>
                </c:pt>
                <c:pt idx="31">
                  <c:v>2003.5833333333333</c:v>
                </c:pt>
                <c:pt idx="32">
                  <c:v>2003.6666666666667</c:v>
                </c:pt>
                <c:pt idx="33">
                  <c:v>2003.75</c:v>
                </c:pt>
                <c:pt idx="34">
                  <c:v>2003.8333333333333</c:v>
                </c:pt>
                <c:pt idx="35">
                  <c:v>2003.9166666666667</c:v>
                </c:pt>
                <c:pt idx="36">
                  <c:v>2004</c:v>
                </c:pt>
                <c:pt idx="37">
                  <c:v>2004.0833333333333</c:v>
                </c:pt>
                <c:pt idx="38">
                  <c:v>2004.1666666666667</c:v>
                </c:pt>
                <c:pt idx="39">
                  <c:v>2004.25</c:v>
                </c:pt>
                <c:pt idx="40">
                  <c:v>2004.3333333333333</c:v>
                </c:pt>
                <c:pt idx="41">
                  <c:v>2004.4166666666667</c:v>
                </c:pt>
                <c:pt idx="42">
                  <c:v>2004.5</c:v>
                </c:pt>
                <c:pt idx="43">
                  <c:v>2004.5833333333333</c:v>
                </c:pt>
                <c:pt idx="44">
                  <c:v>2004.6666666666667</c:v>
                </c:pt>
                <c:pt idx="45">
                  <c:v>2004.75</c:v>
                </c:pt>
                <c:pt idx="46">
                  <c:v>2004.8333333333333</c:v>
                </c:pt>
                <c:pt idx="47">
                  <c:v>2004.9166666666667</c:v>
                </c:pt>
                <c:pt idx="48">
                  <c:v>2005</c:v>
                </c:pt>
                <c:pt idx="49">
                  <c:v>2005.0833333333333</c:v>
                </c:pt>
                <c:pt idx="50">
                  <c:v>2005.1666666666667</c:v>
                </c:pt>
                <c:pt idx="51">
                  <c:v>2005.25</c:v>
                </c:pt>
                <c:pt idx="52">
                  <c:v>2005.3333333333333</c:v>
                </c:pt>
                <c:pt idx="53">
                  <c:v>2005.4166666666667</c:v>
                </c:pt>
                <c:pt idx="54">
                  <c:v>2005.5</c:v>
                </c:pt>
                <c:pt idx="55">
                  <c:v>2005.5833333333333</c:v>
                </c:pt>
                <c:pt idx="56">
                  <c:v>2005.6666666666667</c:v>
                </c:pt>
                <c:pt idx="57">
                  <c:v>2005.75</c:v>
                </c:pt>
                <c:pt idx="58">
                  <c:v>2005.8333333333333</c:v>
                </c:pt>
                <c:pt idx="59">
                  <c:v>2005.9166666666667</c:v>
                </c:pt>
                <c:pt idx="60">
                  <c:v>2006</c:v>
                </c:pt>
                <c:pt idx="61">
                  <c:v>2006.0833333333333</c:v>
                </c:pt>
                <c:pt idx="62">
                  <c:v>2006.1666666666667</c:v>
                </c:pt>
                <c:pt idx="63">
                  <c:v>2006.25</c:v>
                </c:pt>
                <c:pt idx="64">
                  <c:v>2006.3333333333333</c:v>
                </c:pt>
                <c:pt idx="65">
                  <c:v>2006.4166666666667</c:v>
                </c:pt>
                <c:pt idx="66">
                  <c:v>2006.5</c:v>
                </c:pt>
                <c:pt idx="67">
                  <c:v>2006.5833333333333</c:v>
                </c:pt>
                <c:pt idx="68">
                  <c:v>2006.6666666666667</c:v>
                </c:pt>
                <c:pt idx="69">
                  <c:v>2006.75</c:v>
                </c:pt>
                <c:pt idx="70">
                  <c:v>2006.8333333333333</c:v>
                </c:pt>
                <c:pt idx="71">
                  <c:v>2006.9166666666667</c:v>
                </c:pt>
                <c:pt idx="72">
                  <c:v>2007</c:v>
                </c:pt>
                <c:pt idx="73">
                  <c:v>2007.0833333333333</c:v>
                </c:pt>
                <c:pt idx="74">
                  <c:v>2007.1666666666667</c:v>
                </c:pt>
                <c:pt idx="75">
                  <c:v>2007.25</c:v>
                </c:pt>
                <c:pt idx="76">
                  <c:v>2007.3333333333333</c:v>
                </c:pt>
                <c:pt idx="77">
                  <c:v>2007.4166666666667</c:v>
                </c:pt>
                <c:pt idx="78">
                  <c:v>2007.5</c:v>
                </c:pt>
                <c:pt idx="79">
                  <c:v>2007.5833333333333</c:v>
                </c:pt>
                <c:pt idx="80">
                  <c:v>2007.6666666666667</c:v>
                </c:pt>
                <c:pt idx="81">
                  <c:v>2007.75</c:v>
                </c:pt>
                <c:pt idx="82">
                  <c:v>2007.8333333333333</c:v>
                </c:pt>
                <c:pt idx="83">
                  <c:v>2007.9166666666667</c:v>
                </c:pt>
                <c:pt idx="84">
                  <c:v>2008</c:v>
                </c:pt>
                <c:pt idx="85">
                  <c:v>2008.0833333333333</c:v>
                </c:pt>
                <c:pt idx="86">
                  <c:v>2008.1666666666667</c:v>
                </c:pt>
                <c:pt idx="87">
                  <c:v>2008.25</c:v>
                </c:pt>
                <c:pt idx="88">
                  <c:v>2008.3333333333333</c:v>
                </c:pt>
                <c:pt idx="89">
                  <c:v>2008.4166666666667</c:v>
                </c:pt>
                <c:pt idx="90">
                  <c:v>2008.5</c:v>
                </c:pt>
                <c:pt idx="91">
                  <c:v>2008.5833333333333</c:v>
                </c:pt>
                <c:pt idx="92">
                  <c:v>2008.6666666666667</c:v>
                </c:pt>
                <c:pt idx="93">
                  <c:v>2008.75</c:v>
                </c:pt>
                <c:pt idx="94">
                  <c:v>2008.8333333333333</c:v>
                </c:pt>
                <c:pt idx="95">
                  <c:v>2008.9166666666667</c:v>
                </c:pt>
                <c:pt idx="96">
                  <c:v>2009</c:v>
                </c:pt>
                <c:pt idx="97">
                  <c:v>2009.0833333333333</c:v>
                </c:pt>
                <c:pt idx="98">
                  <c:v>2009.1666666666667</c:v>
                </c:pt>
                <c:pt idx="99">
                  <c:v>2009.25</c:v>
                </c:pt>
                <c:pt idx="100">
                  <c:v>2009.3333333333333</c:v>
                </c:pt>
                <c:pt idx="101">
                  <c:v>2009.4166666666667</c:v>
                </c:pt>
                <c:pt idx="102">
                  <c:v>2009.5</c:v>
                </c:pt>
                <c:pt idx="103">
                  <c:v>2009.5833333333333</c:v>
                </c:pt>
                <c:pt idx="104">
                  <c:v>2009.6666666666667</c:v>
                </c:pt>
                <c:pt idx="105">
                  <c:v>2009.75</c:v>
                </c:pt>
                <c:pt idx="106">
                  <c:v>2009.8333333333333</c:v>
                </c:pt>
                <c:pt idx="107">
                  <c:v>2009.9166666666667</c:v>
                </c:pt>
                <c:pt idx="108">
                  <c:v>2010</c:v>
                </c:pt>
                <c:pt idx="109">
                  <c:v>2010.0833333333333</c:v>
                </c:pt>
                <c:pt idx="110">
                  <c:v>2010.1666666666667</c:v>
                </c:pt>
                <c:pt idx="111">
                  <c:v>2010.25</c:v>
                </c:pt>
                <c:pt idx="112">
                  <c:v>2010.3333333333333</c:v>
                </c:pt>
                <c:pt idx="113">
                  <c:v>2010.4166666666667</c:v>
                </c:pt>
                <c:pt idx="114">
                  <c:v>2010.5</c:v>
                </c:pt>
                <c:pt idx="115">
                  <c:v>2010.5833333333333</c:v>
                </c:pt>
                <c:pt idx="116">
                  <c:v>2010.6666666666667</c:v>
                </c:pt>
                <c:pt idx="117">
                  <c:v>2010.75</c:v>
                </c:pt>
                <c:pt idx="118">
                  <c:v>2010.8333333333333</c:v>
                </c:pt>
                <c:pt idx="119">
                  <c:v>2010.9166666666667</c:v>
                </c:pt>
                <c:pt idx="120">
                  <c:v>2011</c:v>
                </c:pt>
                <c:pt idx="121">
                  <c:v>2011.0833333333333</c:v>
                </c:pt>
                <c:pt idx="122">
                  <c:v>2011.1666666666667</c:v>
                </c:pt>
                <c:pt idx="123">
                  <c:v>2011.25</c:v>
                </c:pt>
                <c:pt idx="124">
                  <c:v>2011.3333333333333</c:v>
                </c:pt>
                <c:pt idx="125">
                  <c:v>2011.4166666666667</c:v>
                </c:pt>
                <c:pt idx="126">
                  <c:v>2011.5</c:v>
                </c:pt>
                <c:pt idx="127">
                  <c:v>2011.5833333333333</c:v>
                </c:pt>
                <c:pt idx="128">
                  <c:v>2011.6666666666667</c:v>
                </c:pt>
                <c:pt idx="129">
                  <c:v>2011.75</c:v>
                </c:pt>
                <c:pt idx="130">
                  <c:v>2011.8333333333333</c:v>
                </c:pt>
                <c:pt idx="131">
                  <c:v>2011.9166666666667</c:v>
                </c:pt>
                <c:pt idx="132">
                  <c:v>2012</c:v>
                </c:pt>
                <c:pt idx="133">
                  <c:v>2012.0833333333333</c:v>
                </c:pt>
                <c:pt idx="134">
                  <c:v>2012.1666666666667</c:v>
                </c:pt>
                <c:pt idx="135">
                  <c:v>2012.25</c:v>
                </c:pt>
                <c:pt idx="136">
                  <c:v>2012.3333333333333</c:v>
                </c:pt>
                <c:pt idx="137">
                  <c:v>2012.4166666666667</c:v>
                </c:pt>
                <c:pt idx="138">
                  <c:v>2012.5</c:v>
                </c:pt>
                <c:pt idx="139">
                  <c:v>2012.5833333333333</c:v>
                </c:pt>
                <c:pt idx="140">
                  <c:v>2012.6666666666667</c:v>
                </c:pt>
                <c:pt idx="141">
                  <c:v>2012.75</c:v>
                </c:pt>
                <c:pt idx="142">
                  <c:v>2012.8333333333333</c:v>
                </c:pt>
                <c:pt idx="143">
                  <c:v>2012.9166666666667</c:v>
                </c:pt>
                <c:pt idx="144">
                  <c:v>2013</c:v>
                </c:pt>
                <c:pt idx="145">
                  <c:v>2013.0833333333333</c:v>
                </c:pt>
                <c:pt idx="146">
                  <c:v>2013.1666666666667</c:v>
                </c:pt>
                <c:pt idx="147">
                  <c:v>2013.25</c:v>
                </c:pt>
                <c:pt idx="148">
                  <c:v>2013.3333333333333</c:v>
                </c:pt>
                <c:pt idx="149">
                  <c:v>2013.4166666666667</c:v>
                </c:pt>
                <c:pt idx="150">
                  <c:v>2013.5</c:v>
                </c:pt>
                <c:pt idx="151">
                  <c:v>2013.5833333333333</c:v>
                </c:pt>
                <c:pt idx="152">
                  <c:v>2013.6666666666667</c:v>
                </c:pt>
                <c:pt idx="153">
                  <c:v>2013.75</c:v>
                </c:pt>
                <c:pt idx="154">
                  <c:v>2013.8333333333333</c:v>
                </c:pt>
                <c:pt idx="155">
                  <c:v>2013.9166666666667</c:v>
                </c:pt>
                <c:pt idx="156">
                  <c:v>2014</c:v>
                </c:pt>
                <c:pt idx="157">
                  <c:v>2014.0833333333333</c:v>
                </c:pt>
                <c:pt idx="158">
                  <c:v>2014.1666666666667</c:v>
                </c:pt>
                <c:pt idx="159">
                  <c:v>2014.25</c:v>
                </c:pt>
                <c:pt idx="160">
                  <c:v>2014.3333333333333</c:v>
                </c:pt>
                <c:pt idx="161">
                  <c:v>2014.4166666666667</c:v>
                </c:pt>
                <c:pt idx="162">
                  <c:v>2014.5</c:v>
                </c:pt>
                <c:pt idx="163">
                  <c:v>2014.5833333333333</c:v>
                </c:pt>
                <c:pt idx="164">
                  <c:v>2014.6666666666667</c:v>
                </c:pt>
                <c:pt idx="165">
                  <c:v>2014.75</c:v>
                </c:pt>
                <c:pt idx="166">
                  <c:v>2014.8333333333333</c:v>
                </c:pt>
                <c:pt idx="167">
                  <c:v>2014.9166666666667</c:v>
                </c:pt>
                <c:pt idx="168">
                  <c:v>2015</c:v>
                </c:pt>
                <c:pt idx="169">
                  <c:v>2015.0833333333333</c:v>
                </c:pt>
                <c:pt idx="170">
                  <c:v>2015.1666666666667</c:v>
                </c:pt>
                <c:pt idx="171">
                  <c:v>2015.25</c:v>
                </c:pt>
                <c:pt idx="172">
                  <c:v>2015.3333333333333</c:v>
                </c:pt>
                <c:pt idx="173">
                  <c:v>2015.4166666666667</c:v>
                </c:pt>
                <c:pt idx="174">
                  <c:v>2015.5</c:v>
                </c:pt>
                <c:pt idx="175">
                  <c:v>2015.5833333333333</c:v>
                </c:pt>
                <c:pt idx="176">
                  <c:v>2015.6666666666667</c:v>
                </c:pt>
                <c:pt idx="177">
                  <c:v>2015.75</c:v>
                </c:pt>
                <c:pt idx="178">
                  <c:v>2015.8333333333333</c:v>
                </c:pt>
                <c:pt idx="179">
                  <c:v>2015.9166666666667</c:v>
                </c:pt>
                <c:pt idx="180">
                  <c:v>2016</c:v>
                </c:pt>
                <c:pt idx="181">
                  <c:v>2016.0833333333333</c:v>
                </c:pt>
                <c:pt idx="182">
                  <c:v>2016.1666666666667</c:v>
                </c:pt>
                <c:pt idx="183">
                  <c:v>2016.25</c:v>
                </c:pt>
                <c:pt idx="184">
                  <c:v>2016.3333333333333</c:v>
                </c:pt>
                <c:pt idx="185">
                  <c:v>2016.4166666666667</c:v>
                </c:pt>
                <c:pt idx="186">
                  <c:v>2016.5</c:v>
                </c:pt>
                <c:pt idx="187">
                  <c:v>2016.5833333333333</c:v>
                </c:pt>
                <c:pt idx="188">
                  <c:v>2016.6666666666667</c:v>
                </c:pt>
                <c:pt idx="189">
                  <c:v>2016.75</c:v>
                </c:pt>
                <c:pt idx="190">
                  <c:v>2016.8333333333333</c:v>
                </c:pt>
                <c:pt idx="191">
                  <c:v>2016.9166666666667</c:v>
                </c:pt>
              </c:numCache>
            </c:numRef>
          </c:xVal>
          <c:yVal>
            <c:numRef>
              <c:f>Vert_Pac!$Y$100:$Y$291</c:f>
              <c:numCache>
                <c:formatCode>General</c:formatCode>
                <c:ptCount val="192"/>
                <c:pt idx="11" formatCode="0.0">
                  <c:v>27.12</c:v>
                </c:pt>
                <c:pt idx="12" formatCode="0.0">
                  <c:v>26.97</c:v>
                </c:pt>
                <c:pt idx="13" formatCode="0.0">
                  <c:v>23.47</c:v>
                </c:pt>
                <c:pt idx="14" formatCode="0.0">
                  <c:v>21.43</c:v>
                </c:pt>
                <c:pt idx="15" formatCode="0.0">
                  <c:v>22.56</c:v>
                </c:pt>
                <c:pt idx="16" formatCode="0.0">
                  <c:v>27.21</c:v>
                </c:pt>
                <c:pt idx="17" formatCode="0.0">
                  <c:v>28.24</c:v>
                </c:pt>
                <c:pt idx="18" formatCode="0.0">
                  <c:v>28.12</c:v>
                </c:pt>
                <c:pt idx="19" formatCode="0.0">
                  <c:v>27.85</c:v>
                </c:pt>
                <c:pt idx="20" formatCode="0.0">
                  <c:v>27.89</c:v>
                </c:pt>
                <c:pt idx="21" formatCode="0.0">
                  <c:v>27.9</c:v>
                </c:pt>
                <c:pt idx="22" formatCode="0.0">
                  <c:v>27.69</c:v>
                </c:pt>
                <c:pt idx="23" formatCode="0.0">
                  <c:v>27.54</c:v>
                </c:pt>
                <c:pt idx="24" formatCode="0.0">
                  <c:v>24.12</c:v>
                </c:pt>
                <c:pt idx="25" formatCode="0.0">
                  <c:v>21.9</c:v>
                </c:pt>
                <c:pt idx="26" formatCode="0.0">
                  <c:v>24.39</c:v>
                </c:pt>
                <c:pt idx="27" formatCode="0.0">
                  <c:v>25.52</c:v>
                </c:pt>
                <c:pt idx="28" formatCode="0.0">
                  <c:v>28.19</c:v>
                </c:pt>
                <c:pt idx="29" formatCode="0.0">
                  <c:v>27.98</c:v>
                </c:pt>
                <c:pt idx="30" formatCode="0.0">
                  <c:v>27.9</c:v>
                </c:pt>
                <c:pt idx="31" formatCode="0.0">
                  <c:v>27.81</c:v>
                </c:pt>
                <c:pt idx="32" formatCode="0.0">
                  <c:v>28.29</c:v>
                </c:pt>
                <c:pt idx="33" formatCode="0.0">
                  <c:v>27.87</c:v>
                </c:pt>
                <c:pt idx="34" formatCode="0.0">
                  <c:v>28.04</c:v>
                </c:pt>
                <c:pt idx="35" formatCode="0.0">
                  <c:v>27.65</c:v>
                </c:pt>
                <c:pt idx="36" formatCode="0.0">
                  <c:v>26.32</c:v>
                </c:pt>
                <c:pt idx="37" formatCode="0.0">
                  <c:v>23.68</c:v>
                </c:pt>
                <c:pt idx="38" formatCode="0.0">
                  <c:v>21.68</c:v>
                </c:pt>
                <c:pt idx="39" formatCode="0.0">
                  <c:v>24.58</c:v>
                </c:pt>
                <c:pt idx="40" formatCode="0.0">
                  <c:v>27.71</c:v>
                </c:pt>
                <c:pt idx="41" formatCode="0.0">
                  <c:v>28.17</c:v>
                </c:pt>
                <c:pt idx="42" formatCode="0.0">
                  <c:v>27.92</c:v>
                </c:pt>
                <c:pt idx="43" formatCode="0.0">
                  <c:v>28.2</c:v>
                </c:pt>
                <c:pt idx="44" formatCode="0.0">
                  <c:v>28.24</c:v>
                </c:pt>
                <c:pt idx="45" formatCode="0.0">
                  <c:v>28.06</c:v>
                </c:pt>
                <c:pt idx="46" formatCode="0.0">
                  <c:v>28.15</c:v>
                </c:pt>
                <c:pt idx="47" formatCode="0.0">
                  <c:v>27.75</c:v>
                </c:pt>
                <c:pt idx="48" formatCode="0.0">
                  <c:v>26.47</c:v>
                </c:pt>
                <c:pt idx="49" formatCode="0.0">
                  <c:v>21.43</c:v>
                </c:pt>
                <c:pt idx="50" formatCode="0.0">
                  <c:v>25.5</c:v>
                </c:pt>
                <c:pt idx="51" formatCode="0.0">
                  <c:v>27.27</c:v>
                </c:pt>
                <c:pt idx="52" formatCode="0.0">
                  <c:v>28.98</c:v>
                </c:pt>
                <c:pt idx="53" formatCode="0.0">
                  <c:v>29.02</c:v>
                </c:pt>
                <c:pt idx="54" formatCode="0.0">
                  <c:v>28.83</c:v>
                </c:pt>
                <c:pt idx="55" formatCode="0.0">
                  <c:v>28.54</c:v>
                </c:pt>
                <c:pt idx="56" formatCode="0.0">
                  <c:v>28.47</c:v>
                </c:pt>
                <c:pt idx="57" formatCode="0.0">
                  <c:v>27.99</c:v>
                </c:pt>
                <c:pt idx="59" formatCode="0.0">
                  <c:v>27.59</c:v>
                </c:pt>
                <c:pt idx="60" formatCode="0.0">
                  <c:v>27.1</c:v>
                </c:pt>
                <c:pt idx="61" formatCode="0.0">
                  <c:v>22.87</c:v>
                </c:pt>
                <c:pt idx="62" formatCode="0.0">
                  <c:v>20.8</c:v>
                </c:pt>
                <c:pt idx="63" formatCode="0.0">
                  <c:v>23.24</c:v>
                </c:pt>
                <c:pt idx="69" formatCode="0.0">
                  <c:v>28.43</c:v>
                </c:pt>
                <c:pt idx="70" formatCode="0.0">
                  <c:v>28</c:v>
                </c:pt>
                <c:pt idx="71" formatCode="0.0">
                  <c:v>27.92</c:v>
                </c:pt>
                <c:pt idx="72" formatCode="0.0">
                  <c:v>26.39</c:v>
                </c:pt>
                <c:pt idx="73" formatCode="0.0">
                  <c:v>21.97</c:v>
                </c:pt>
                <c:pt idx="74" formatCode="0.0">
                  <c:v>22.14</c:v>
                </c:pt>
                <c:pt idx="75" formatCode="0.0">
                  <c:v>26.29</c:v>
                </c:pt>
                <c:pt idx="76" formatCode="0.0">
                  <c:v>27.67</c:v>
                </c:pt>
                <c:pt idx="77" formatCode="0.0">
                  <c:v>28.2</c:v>
                </c:pt>
                <c:pt idx="78" formatCode="0.0">
                  <c:v>27.97</c:v>
                </c:pt>
                <c:pt idx="79" formatCode="0.0">
                  <c:v>27.93</c:v>
                </c:pt>
                <c:pt idx="80" formatCode="0.0">
                  <c:v>28.07</c:v>
                </c:pt>
                <c:pt idx="81" formatCode="0.0">
                  <c:v>27.41</c:v>
                </c:pt>
                <c:pt idx="82" formatCode="0.0">
                  <c:v>26.96</c:v>
                </c:pt>
                <c:pt idx="83" formatCode="0.0">
                  <c:v>27.03</c:v>
                </c:pt>
                <c:pt idx="84" formatCode="0.0">
                  <c:v>25.8</c:v>
                </c:pt>
                <c:pt idx="85" formatCode="0.0">
                  <c:v>24.51</c:v>
                </c:pt>
                <c:pt idx="86" formatCode="0.0">
                  <c:v>23.93</c:v>
                </c:pt>
                <c:pt idx="87" formatCode="0.0">
                  <c:v>25.36</c:v>
                </c:pt>
                <c:pt idx="88" formatCode="0.0">
                  <c:v>26.95</c:v>
                </c:pt>
                <c:pt idx="89" formatCode="0.0">
                  <c:v>28.13</c:v>
                </c:pt>
                <c:pt idx="90" formatCode="0.0">
                  <c:v>28.06</c:v>
                </c:pt>
                <c:pt idx="91" formatCode="0.0">
                  <c:v>28.3</c:v>
                </c:pt>
                <c:pt idx="92" formatCode="0.0">
                  <c:v>28.16</c:v>
                </c:pt>
                <c:pt idx="93" formatCode="0.0">
                  <c:v>28.15</c:v>
                </c:pt>
                <c:pt idx="94" formatCode="0.0">
                  <c:v>27.44</c:v>
                </c:pt>
                <c:pt idx="95" formatCode="0.0">
                  <c:v>26.93</c:v>
                </c:pt>
                <c:pt idx="96" formatCode="0.0">
                  <c:v>25.58</c:v>
                </c:pt>
                <c:pt idx="97" formatCode="0.0">
                  <c:v>22.38</c:v>
                </c:pt>
                <c:pt idx="98" formatCode="0.0">
                  <c:v>18.87</c:v>
                </c:pt>
                <c:pt idx="99" formatCode="0.0">
                  <c:v>24.31</c:v>
                </c:pt>
                <c:pt idx="100" formatCode="0.0">
                  <c:v>27.14</c:v>
                </c:pt>
                <c:pt idx="101" formatCode="0.0">
                  <c:v>28.17</c:v>
                </c:pt>
                <c:pt idx="114" formatCode="0.0">
                  <c:v>28.08</c:v>
                </c:pt>
                <c:pt idx="115" formatCode="0.0">
                  <c:v>28.05</c:v>
                </c:pt>
                <c:pt idx="116" formatCode="0.0">
                  <c:v>27.81</c:v>
                </c:pt>
                <c:pt idx="117" formatCode="0.0">
                  <c:v>27.35</c:v>
                </c:pt>
                <c:pt idx="118" formatCode="0.0">
                  <c:v>26.93</c:v>
                </c:pt>
                <c:pt idx="119" formatCode="0.0">
                  <c:v>25.34</c:v>
                </c:pt>
                <c:pt idx="120" formatCode="0.0">
                  <c:v>26.2</c:v>
                </c:pt>
                <c:pt idx="121" formatCode="0.0">
                  <c:v>24.45</c:v>
                </c:pt>
                <c:pt idx="122" formatCode="0.0">
                  <c:v>22.71</c:v>
                </c:pt>
                <c:pt idx="123" formatCode="0.0">
                  <c:v>25.86</c:v>
                </c:pt>
                <c:pt idx="124" formatCode="0.0">
                  <c:v>27.83</c:v>
                </c:pt>
                <c:pt idx="125" formatCode="0.0">
                  <c:v>28.36</c:v>
                </c:pt>
                <c:pt idx="126" formatCode="0.0">
                  <c:v>28.39</c:v>
                </c:pt>
                <c:pt idx="127" formatCode="0.0">
                  <c:v>28.51</c:v>
                </c:pt>
                <c:pt idx="128" formatCode="0.0">
                  <c:v>28.62</c:v>
                </c:pt>
                <c:pt idx="129" formatCode="0.0">
                  <c:v>28.04</c:v>
                </c:pt>
                <c:pt idx="130" formatCode="0.0">
                  <c:v>27.48</c:v>
                </c:pt>
                <c:pt idx="131" formatCode="0.0">
                  <c:v>27.1</c:v>
                </c:pt>
                <c:pt idx="132" formatCode="0.0">
                  <c:v>25.59</c:v>
                </c:pt>
                <c:pt idx="133" formatCode="0.0">
                  <c:v>22.72</c:v>
                </c:pt>
                <c:pt idx="134" formatCode="0.0">
                  <c:v>20.329999999999998</c:v>
                </c:pt>
                <c:pt idx="135" formatCode="0.0">
                  <c:v>26.65</c:v>
                </c:pt>
                <c:pt idx="136" formatCode="0.0">
                  <c:v>27.82</c:v>
                </c:pt>
                <c:pt idx="137" formatCode="0.0">
                  <c:v>28.78</c:v>
                </c:pt>
                <c:pt idx="138" formatCode="0.0">
                  <c:v>28.49</c:v>
                </c:pt>
                <c:pt idx="139" formatCode="0.0">
                  <c:v>28.51</c:v>
                </c:pt>
                <c:pt idx="140" formatCode="0.0">
                  <c:v>28.54</c:v>
                </c:pt>
                <c:pt idx="141" formatCode="0.0">
                  <c:v>28.2</c:v>
                </c:pt>
              </c:numCache>
            </c:numRef>
          </c:yVal>
          <c:smooth val="0"/>
          <c:extLst>
            <c:ext xmlns:c16="http://schemas.microsoft.com/office/drawing/2014/chart" uri="{C3380CC4-5D6E-409C-BE32-E72D297353CC}">
              <c16:uniqueId val="{00000000-B944-47CF-AAAD-7BB1959A5364}"/>
            </c:ext>
          </c:extLst>
        </c:ser>
        <c:dLbls>
          <c:showLegendKey val="0"/>
          <c:showVal val="0"/>
          <c:showCatName val="0"/>
          <c:showSerName val="0"/>
          <c:showPercent val="0"/>
          <c:showBubbleSize val="0"/>
        </c:dLbls>
        <c:axId val="656619600"/>
        <c:axId val="656619992"/>
      </c:scatterChart>
      <c:valAx>
        <c:axId val="656619600"/>
        <c:scaling>
          <c:orientation val="minMax"/>
          <c:max val="2021"/>
          <c:min val="1993"/>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619992"/>
        <c:crosses val="autoZero"/>
        <c:crossBetween val="midCat"/>
        <c:majorUnit val="1"/>
        <c:minorUnit val="0.16670000000000004"/>
      </c:valAx>
      <c:valAx>
        <c:axId val="656619992"/>
        <c:scaling>
          <c:orientation val="minMax"/>
          <c:min val="18"/>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6196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Colon, Long-term Averages</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1"/>
          <c:order val="1"/>
          <c:tx>
            <c:v>3m</c:v>
          </c:tx>
          <c:spPr>
            <a:ln>
              <a:solidFill>
                <a:srgbClr val="FF0000"/>
              </a:solidFill>
            </a:ln>
          </c:spPr>
          <c:marker>
            <c:symbol val="circle"/>
            <c:size val="9"/>
            <c:spPr>
              <a:solidFill>
                <a:srgbClr val="FF0000"/>
              </a:solidFill>
              <a:ln>
                <a:solidFill>
                  <a:srgbClr val="FF0000"/>
                </a:solidFill>
              </a:ln>
            </c:spPr>
          </c:marker>
          <c:cat>
            <c:strRef>
              <c:f>Bocas!$B$2:$M$2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Bocas!$B$399:$M$399</c:f>
              <c:numCache>
                <c:formatCode>0.0</c:formatCode>
                <c:ptCount val="12"/>
                <c:pt idx="0">
                  <c:v>27.557599999999997</c:v>
                </c:pt>
                <c:pt idx="1">
                  <c:v>27.72025</c:v>
                </c:pt>
                <c:pt idx="2">
                  <c:v>28.139800000000001</c:v>
                </c:pt>
                <c:pt idx="3">
                  <c:v>28.784199999999998</c:v>
                </c:pt>
                <c:pt idx="4">
                  <c:v>29.283818181818187</c:v>
                </c:pt>
                <c:pt idx="5">
                  <c:v>29.577636363636362</c:v>
                </c:pt>
                <c:pt idx="6">
                  <c:v>28.853571428571428</c:v>
                </c:pt>
                <c:pt idx="7">
                  <c:v>29.008190476190478</c:v>
                </c:pt>
                <c:pt idx="8">
                  <c:v>29.655400000000004</c:v>
                </c:pt>
                <c:pt idx="9">
                  <c:v>29.772649999999999</c:v>
                </c:pt>
                <c:pt idx="10">
                  <c:v>28.710449999999998</c:v>
                </c:pt>
                <c:pt idx="11">
                  <c:v>27.738800000000005</c:v>
                </c:pt>
              </c:numCache>
            </c:numRef>
          </c:val>
          <c:smooth val="0"/>
          <c:extLst>
            <c:ext xmlns:c16="http://schemas.microsoft.com/office/drawing/2014/chart" uri="{C3380CC4-5D6E-409C-BE32-E72D297353CC}">
              <c16:uniqueId val="{00000000-7528-4CC1-8C3A-F5C892EE38D9}"/>
            </c:ext>
          </c:extLst>
        </c:ser>
        <c:ser>
          <c:idx val="0"/>
          <c:order val="2"/>
          <c:tx>
            <c:v>10m</c:v>
          </c:tx>
          <c:spPr>
            <a:ln>
              <a:solidFill>
                <a:srgbClr val="2D11FB"/>
              </a:solidFill>
            </a:ln>
          </c:spPr>
          <c:marker>
            <c:symbol val="circle"/>
            <c:size val="5"/>
            <c:spPr>
              <a:solidFill>
                <a:srgbClr val="2D11FB"/>
              </a:solidFill>
              <a:ln>
                <a:solidFill>
                  <a:srgbClr val="2D11FB"/>
                </a:solidFill>
              </a:ln>
            </c:spPr>
          </c:marker>
          <c:val>
            <c:numRef>
              <c:f>Bocas!$B$441:$M$441</c:f>
              <c:numCache>
                <c:formatCode>0.0</c:formatCode>
                <c:ptCount val="12"/>
                <c:pt idx="0">
                  <c:v>27.670727272727273</c:v>
                </c:pt>
                <c:pt idx="1">
                  <c:v>27.683173913043476</c:v>
                </c:pt>
                <c:pt idx="2">
                  <c:v>28.059043478260872</c:v>
                </c:pt>
                <c:pt idx="3">
                  <c:v>28.702458333333329</c:v>
                </c:pt>
                <c:pt idx="4">
                  <c:v>29.22237500000001</c:v>
                </c:pt>
                <c:pt idx="5">
                  <c:v>29.620791666666662</c:v>
                </c:pt>
                <c:pt idx="6">
                  <c:v>29.048434782608698</c:v>
                </c:pt>
                <c:pt idx="7">
                  <c:v>29.123173913043477</c:v>
                </c:pt>
                <c:pt idx="8">
                  <c:v>29.706173913043482</c:v>
                </c:pt>
                <c:pt idx="9">
                  <c:v>29.955636363636359</c:v>
                </c:pt>
                <c:pt idx="10">
                  <c:v>28.880545454545452</c:v>
                </c:pt>
                <c:pt idx="11">
                  <c:v>27.890818181818187</c:v>
                </c:pt>
              </c:numCache>
            </c:numRef>
          </c:val>
          <c:smooth val="0"/>
          <c:extLst>
            <c:ext xmlns:c16="http://schemas.microsoft.com/office/drawing/2014/chart" uri="{C3380CC4-5D6E-409C-BE32-E72D297353CC}">
              <c16:uniqueId val="{00000001-7528-4CC1-8C3A-F5C892EE38D9}"/>
            </c:ext>
          </c:extLst>
        </c:ser>
        <c:ser>
          <c:idx val="2"/>
          <c:order val="3"/>
          <c:tx>
            <c:v>20m</c:v>
          </c:tx>
          <c:spPr>
            <a:ln>
              <a:solidFill>
                <a:srgbClr val="00B050"/>
              </a:solidFill>
            </a:ln>
          </c:spPr>
          <c:marker>
            <c:symbol val="circle"/>
            <c:size val="8"/>
            <c:spPr>
              <a:solidFill>
                <a:srgbClr val="00B050"/>
              </a:solidFill>
              <a:ln>
                <a:solidFill>
                  <a:srgbClr val="00B050"/>
                </a:solidFill>
              </a:ln>
            </c:spPr>
          </c:marker>
          <c:val>
            <c:numRef>
              <c:f>Bocas!$B$483:$M$483</c:f>
              <c:numCache>
                <c:formatCode>0.0</c:formatCode>
                <c:ptCount val="12"/>
                <c:pt idx="0">
                  <c:v>27.778181818181817</c:v>
                </c:pt>
                <c:pt idx="1">
                  <c:v>27.662909090909093</c:v>
                </c:pt>
                <c:pt idx="2">
                  <c:v>27.937409090909092</c:v>
                </c:pt>
                <c:pt idx="3">
                  <c:v>28.507045454545452</c:v>
                </c:pt>
                <c:pt idx="4">
                  <c:v>29.060333333333347</c:v>
                </c:pt>
                <c:pt idx="5">
                  <c:v>29.498095238095235</c:v>
                </c:pt>
                <c:pt idx="6">
                  <c:v>29.443545454545458</c:v>
                </c:pt>
                <c:pt idx="7">
                  <c:v>29.220478260869573</c:v>
                </c:pt>
                <c:pt idx="8">
                  <c:v>29.484260869565219</c:v>
                </c:pt>
                <c:pt idx="9">
                  <c:v>29.873545454545454</c:v>
                </c:pt>
                <c:pt idx="10">
                  <c:v>29.442681818181814</c:v>
                </c:pt>
                <c:pt idx="11">
                  <c:v>28.373227272727274</c:v>
                </c:pt>
              </c:numCache>
            </c:numRef>
          </c:val>
          <c:smooth val="0"/>
          <c:extLst>
            <c:ext xmlns:c16="http://schemas.microsoft.com/office/drawing/2014/chart" uri="{C3380CC4-5D6E-409C-BE32-E72D297353CC}">
              <c16:uniqueId val="{00000002-7528-4CC1-8C3A-F5C892EE38D9}"/>
            </c:ext>
          </c:extLst>
        </c:ser>
        <c:dLbls>
          <c:showLegendKey val="0"/>
          <c:showVal val="0"/>
          <c:showCatName val="0"/>
          <c:showSerName val="0"/>
          <c:showPercent val="0"/>
          <c:showBubbleSize val="0"/>
        </c:dLbls>
        <c:marker val="1"/>
        <c:smooth val="0"/>
        <c:axId val="601606400"/>
        <c:axId val="601606792"/>
        <c:extLst>
          <c:ext xmlns:c15="http://schemas.microsoft.com/office/drawing/2012/chart" uri="{02D57815-91ED-43cb-92C2-25804820EDAC}">
            <c15:filteredLineSeries>
              <c15:ser>
                <c:idx val="3"/>
                <c:order val="0"/>
                <c:tx>
                  <c:v>1m</c:v>
                </c:tx>
                <c:spPr>
                  <a:ln>
                    <a:solidFill>
                      <a:schemeClr val="tx1"/>
                    </a:solidFill>
                  </a:ln>
                </c:spPr>
                <c:marker>
                  <c:spPr>
                    <a:solidFill>
                      <a:schemeClr val="tx1"/>
                    </a:solidFill>
                    <a:ln>
                      <a:solidFill>
                        <a:schemeClr val="tx1"/>
                      </a:solidFill>
                    </a:ln>
                  </c:spPr>
                </c:marker>
                <c:val>
                  <c:numRef>
                    <c:extLst>
                      <c:ext uri="{02D57815-91ED-43cb-92C2-25804820EDAC}">
                        <c15:formulaRef>
                          <c15:sqref>Bocas!$B$357:$M$357</c15:sqref>
                        </c15:formulaRef>
                      </c:ext>
                    </c:extLst>
                    <c:numCache>
                      <c:formatCode>0.0</c:formatCode>
                      <c:ptCount val="12"/>
                      <c:pt idx="0">
                        <c:v>25.321388888888887</c:v>
                      </c:pt>
                      <c:pt idx="1">
                        <c:v>25.20705263157895</c:v>
                      </c:pt>
                      <c:pt idx="2">
                        <c:v>25.532166666666665</c:v>
                      </c:pt>
                      <c:pt idx="3">
                        <c:v>26.398777777777781</c:v>
                      </c:pt>
                      <c:pt idx="4">
                        <c:v>27.229600000000005</c:v>
                      </c:pt>
                      <c:pt idx="5">
                        <c:v>27.196772727272727</c:v>
                      </c:pt>
                      <c:pt idx="6">
                        <c:v>26.560350000000007</c:v>
                      </c:pt>
                      <c:pt idx="7">
                        <c:v>26.940523809523814</c:v>
                      </c:pt>
                      <c:pt idx="8">
                        <c:v>27.333476190476194</c:v>
                      </c:pt>
                      <c:pt idx="9">
                        <c:v>27.206368421052627</c:v>
                      </c:pt>
                      <c:pt idx="10">
                        <c:v>26.428526315789476</c:v>
                      </c:pt>
                      <c:pt idx="11">
                        <c:v>25.460411764705881</c:v>
                      </c:pt>
                    </c:numCache>
                  </c:numRef>
                </c:val>
                <c:smooth val="0"/>
                <c:extLst>
                  <c:ext xmlns:c16="http://schemas.microsoft.com/office/drawing/2014/chart" uri="{C3380CC4-5D6E-409C-BE32-E72D297353CC}">
                    <c16:uniqueId val="{00000000-3270-4F9D-91FB-DB094A64950A}"/>
                  </c:ext>
                </c:extLst>
              </c15:ser>
            </c15:filteredLineSeries>
          </c:ext>
        </c:extLst>
      </c:lineChart>
      <c:catAx>
        <c:axId val="60160640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01606792"/>
        <c:crosses val="autoZero"/>
        <c:auto val="1"/>
        <c:lblAlgn val="ctr"/>
        <c:lblOffset val="100"/>
        <c:noMultiLvlLbl val="0"/>
      </c:catAx>
      <c:valAx>
        <c:axId val="601606792"/>
        <c:scaling>
          <c:orientation val="minMax"/>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01606400"/>
        <c:crosses val="autoZero"/>
        <c:crossBetween val="between"/>
        <c:majorUnit val="1"/>
      </c:valAx>
      <c:spPr>
        <a:noFill/>
        <a:ln w="25400">
          <a:noFill/>
        </a:ln>
      </c:spPr>
    </c:plotArea>
    <c:legend>
      <c:legendPos val="r"/>
      <c:layout>
        <c:manualLayout>
          <c:xMode val="edge"/>
          <c:yMode val="edge"/>
          <c:x val="0.13902409926031972"/>
          <c:y val="0.12282065744647248"/>
          <c:w val="9.1155303030303031E-2"/>
          <c:h val="0.1554405162105453"/>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Taboguilla, 12m</a:t>
            </a:r>
          </a:p>
        </c:rich>
      </c:tx>
      <c:layout>
        <c:manualLayout>
          <c:xMode val="edge"/>
          <c:yMode val="edge"/>
          <c:x val="0.43365849937827383"/>
          <c:y val="2.3529411764705882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0"/>
          <c:order val="0"/>
          <c:tx>
            <c:v>Galeta Upstream</c:v>
          </c:tx>
          <c:spPr>
            <a:ln w="28575" cap="rnd">
              <a:solidFill>
                <a:srgbClr val="2D11FB"/>
              </a:solidFill>
              <a:round/>
            </a:ln>
            <a:effectLst/>
          </c:spPr>
          <c:marker>
            <c:symbol val="none"/>
          </c:marker>
          <c:trendline>
            <c:spPr>
              <a:ln w="19050" cap="rnd">
                <a:solidFill>
                  <a:srgbClr val="FF0000"/>
                </a:solidFill>
                <a:prstDash val="sysDot"/>
              </a:ln>
              <a:effectLst/>
            </c:spPr>
            <c:trendlineType val="linear"/>
            <c:dispRSqr val="0"/>
            <c:dispEq val="1"/>
            <c:trendlineLbl>
              <c:layout>
                <c:manualLayout>
                  <c:x val="-0.70868277419366288"/>
                  <c:y val="-0.29089732901034432"/>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Vert_Pac!$C$33:$C$999</c:f>
              <c:numCache>
                <c:formatCode>0.0</c:formatCode>
                <c:ptCount val="967"/>
                <c:pt idx="0">
                  <c:v>1995.4166666666667</c:v>
                </c:pt>
                <c:pt idx="1">
                  <c:v>1995.5</c:v>
                </c:pt>
                <c:pt idx="2">
                  <c:v>1995.5833333333333</c:v>
                </c:pt>
                <c:pt idx="3">
                  <c:v>1995.6666666666667</c:v>
                </c:pt>
                <c:pt idx="4">
                  <c:v>1995.75</c:v>
                </c:pt>
                <c:pt idx="5">
                  <c:v>1995.8333333333333</c:v>
                </c:pt>
                <c:pt idx="6">
                  <c:v>1995.9166666666667</c:v>
                </c:pt>
                <c:pt idx="7">
                  <c:v>1996</c:v>
                </c:pt>
                <c:pt idx="8">
                  <c:v>1996.0833333333333</c:v>
                </c:pt>
                <c:pt idx="9">
                  <c:v>1996.1666666666667</c:v>
                </c:pt>
                <c:pt idx="10">
                  <c:v>1996.25</c:v>
                </c:pt>
                <c:pt idx="11">
                  <c:v>1996.3333333333333</c:v>
                </c:pt>
                <c:pt idx="12">
                  <c:v>1996.4166666666667</c:v>
                </c:pt>
                <c:pt idx="13">
                  <c:v>1996.5</c:v>
                </c:pt>
                <c:pt idx="14">
                  <c:v>1996.5833333333333</c:v>
                </c:pt>
                <c:pt idx="15">
                  <c:v>1996.6666666666667</c:v>
                </c:pt>
                <c:pt idx="16">
                  <c:v>1996.75</c:v>
                </c:pt>
                <c:pt idx="17">
                  <c:v>1996.8333333333333</c:v>
                </c:pt>
                <c:pt idx="18">
                  <c:v>1996.9166666666667</c:v>
                </c:pt>
                <c:pt idx="19">
                  <c:v>1997</c:v>
                </c:pt>
                <c:pt idx="20">
                  <c:v>1997.0833333333333</c:v>
                </c:pt>
                <c:pt idx="21">
                  <c:v>1997.1666666666667</c:v>
                </c:pt>
                <c:pt idx="22">
                  <c:v>1997.25</c:v>
                </c:pt>
                <c:pt idx="23">
                  <c:v>1997.3333333333333</c:v>
                </c:pt>
                <c:pt idx="24">
                  <c:v>1997.4166666666667</c:v>
                </c:pt>
                <c:pt idx="25">
                  <c:v>1997.5</c:v>
                </c:pt>
                <c:pt idx="26">
                  <c:v>1997.5833333333333</c:v>
                </c:pt>
                <c:pt idx="27">
                  <c:v>1997.6666666666667</c:v>
                </c:pt>
                <c:pt idx="28">
                  <c:v>1997.75</c:v>
                </c:pt>
                <c:pt idx="29">
                  <c:v>1997.8333333333333</c:v>
                </c:pt>
                <c:pt idx="30">
                  <c:v>1997.9166666666667</c:v>
                </c:pt>
                <c:pt idx="31">
                  <c:v>1998</c:v>
                </c:pt>
                <c:pt idx="32">
                  <c:v>1998.0833333333333</c:v>
                </c:pt>
                <c:pt idx="33">
                  <c:v>1998.1666666666667</c:v>
                </c:pt>
                <c:pt idx="34">
                  <c:v>1998.25</c:v>
                </c:pt>
                <c:pt idx="35">
                  <c:v>1998.3333333333333</c:v>
                </c:pt>
                <c:pt idx="36">
                  <c:v>1998.4166666666667</c:v>
                </c:pt>
                <c:pt idx="37">
                  <c:v>1998.5</c:v>
                </c:pt>
                <c:pt idx="38">
                  <c:v>1998.5833333333333</c:v>
                </c:pt>
                <c:pt idx="39">
                  <c:v>1998.6666666666667</c:v>
                </c:pt>
                <c:pt idx="40">
                  <c:v>1998.75</c:v>
                </c:pt>
                <c:pt idx="41">
                  <c:v>1998.8333333333333</c:v>
                </c:pt>
                <c:pt idx="42">
                  <c:v>1998.9166666666667</c:v>
                </c:pt>
                <c:pt idx="43">
                  <c:v>1999</c:v>
                </c:pt>
                <c:pt idx="44">
                  <c:v>1999.0833333333333</c:v>
                </c:pt>
                <c:pt idx="45">
                  <c:v>1999.1666666666667</c:v>
                </c:pt>
                <c:pt idx="46">
                  <c:v>1999.25</c:v>
                </c:pt>
                <c:pt idx="47">
                  <c:v>1999.3333333333333</c:v>
                </c:pt>
                <c:pt idx="48">
                  <c:v>1999.4166666666667</c:v>
                </c:pt>
                <c:pt idx="49">
                  <c:v>1999.5</c:v>
                </c:pt>
                <c:pt idx="50">
                  <c:v>1999.5833333333333</c:v>
                </c:pt>
                <c:pt idx="51">
                  <c:v>1999.6666666666667</c:v>
                </c:pt>
                <c:pt idx="52">
                  <c:v>1999.75</c:v>
                </c:pt>
                <c:pt idx="53">
                  <c:v>1999.8333333333333</c:v>
                </c:pt>
                <c:pt idx="54">
                  <c:v>1999.9166666666667</c:v>
                </c:pt>
                <c:pt idx="55">
                  <c:v>2000</c:v>
                </c:pt>
                <c:pt idx="56">
                  <c:v>2000.0833333333333</c:v>
                </c:pt>
                <c:pt idx="57">
                  <c:v>2000.1666666666667</c:v>
                </c:pt>
                <c:pt idx="58">
                  <c:v>2000.25</c:v>
                </c:pt>
                <c:pt idx="59">
                  <c:v>2000.3333333333333</c:v>
                </c:pt>
                <c:pt idx="60">
                  <c:v>2000.4166666666667</c:v>
                </c:pt>
                <c:pt idx="61">
                  <c:v>2000.5</c:v>
                </c:pt>
                <c:pt idx="62">
                  <c:v>2000.5833333333333</c:v>
                </c:pt>
                <c:pt idx="63">
                  <c:v>2000.6666666666667</c:v>
                </c:pt>
                <c:pt idx="64">
                  <c:v>2000.75</c:v>
                </c:pt>
                <c:pt idx="65">
                  <c:v>2000.8333333333333</c:v>
                </c:pt>
                <c:pt idx="66">
                  <c:v>2000.9166666666667</c:v>
                </c:pt>
                <c:pt idx="67">
                  <c:v>2001</c:v>
                </c:pt>
                <c:pt idx="68">
                  <c:v>2001.0833333333333</c:v>
                </c:pt>
                <c:pt idx="69">
                  <c:v>2001.1666666666667</c:v>
                </c:pt>
                <c:pt idx="70">
                  <c:v>2001.25</c:v>
                </c:pt>
                <c:pt idx="71">
                  <c:v>2001.3333333333333</c:v>
                </c:pt>
                <c:pt idx="72">
                  <c:v>2001.4166666666667</c:v>
                </c:pt>
                <c:pt idx="73">
                  <c:v>2001.5</c:v>
                </c:pt>
                <c:pt idx="74">
                  <c:v>2001.5833333333333</c:v>
                </c:pt>
                <c:pt idx="75">
                  <c:v>2001.6666666666667</c:v>
                </c:pt>
                <c:pt idx="76">
                  <c:v>2001.75</c:v>
                </c:pt>
                <c:pt idx="77">
                  <c:v>2001.8333333333333</c:v>
                </c:pt>
                <c:pt idx="78">
                  <c:v>2001.9166666666667</c:v>
                </c:pt>
                <c:pt idx="79">
                  <c:v>2002</c:v>
                </c:pt>
                <c:pt idx="80">
                  <c:v>2002.0833333333333</c:v>
                </c:pt>
                <c:pt idx="81">
                  <c:v>2002.1666666666667</c:v>
                </c:pt>
                <c:pt idx="82">
                  <c:v>2002.25</c:v>
                </c:pt>
                <c:pt idx="83">
                  <c:v>2002.3333333333333</c:v>
                </c:pt>
                <c:pt idx="84">
                  <c:v>2002.4166666666667</c:v>
                </c:pt>
                <c:pt idx="85">
                  <c:v>2002.5</c:v>
                </c:pt>
                <c:pt idx="86">
                  <c:v>2002.5833333333333</c:v>
                </c:pt>
                <c:pt idx="87">
                  <c:v>2002.6666666666667</c:v>
                </c:pt>
                <c:pt idx="88">
                  <c:v>2002.75</c:v>
                </c:pt>
                <c:pt idx="89">
                  <c:v>2002.8333333333333</c:v>
                </c:pt>
                <c:pt idx="90">
                  <c:v>2002.9166666666667</c:v>
                </c:pt>
                <c:pt idx="91">
                  <c:v>2003</c:v>
                </c:pt>
                <c:pt idx="92">
                  <c:v>2003.0833333333333</c:v>
                </c:pt>
                <c:pt idx="93">
                  <c:v>2003.1666666666667</c:v>
                </c:pt>
                <c:pt idx="94">
                  <c:v>2003.25</c:v>
                </c:pt>
                <c:pt idx="95">
                  <c:v>2003.3333333333333</c:v>
                </c:pt>
                <c:pt idx="96">
                  <c:v>2003.4166666666667</c:v>
                </c:pt>
                <c:pt idx="97">
                  <c:v>2003.5</c:v>
                </c:pt>
                <c:pt idx="98">
                  <c:v>2003.5833333333333</c:v>
                </c:pt>
                <c:pt idx="99">
                  <c:v>2003.6666666666667</c:v>
                </c:pt>
                <c:pt idx="100">
                  <c:v>2003.75</c:v>
                </c:pt>
                <c:pt idx="101">
                  <c:v>2003.8333333333333</c:v>
                </c:pt>
                <c:pt idx="102">
                  <c:v>2003.9166666666667</c:v>
                </c:pt>
                <c:pt idx="103">
                  <c:v>2004</c:v>
                </c:pt>
                <c:pt idx="104">
                  <c:v>2004.0833333333333</c:v>
                </c:pt>
                <c:pt idx="105">
                  <c:v>2004.1666666666667</c:v>
                </c:pt>
                <c:pt idx="106">
                  <c:v>2004.25</c:v>
                </c:pt>
                <c:pt idx="107">
                  <c:v>2004.3333333333333</c:v>
                </c:pt>
                <c:pt idx="108">
                  <c:v>2004.4166666666667</c:v>
                </c:pt>
                <c:pt idx="109">
                  <c:v>2004.5</c:v>
                </c:pt>
                <c:pt idx="110">
                  <c:v>2004.5833333333333</c:v>
                </c:pt>
                <c:pt idx="111">
                  <c:v>2004.6666666666667</c:v>
                </c:pt>
                <c:pt idx="112">
                  <c:v>2004.75</c:v>
                </c:pt>
                <c:pt idx="113">
                  <c:v>2004.8333333333333</c:v>
                </c:pt>
                <c:pt idx="114">
                  <c:v>2004.9166666666667</c:v>
                </c:pt>
                <c:pt idx="115">
                  <c:v>2005</c:v>
                </c:pt>
                <c:pt idx="116">
                  <c:v>2005.0833333333333</c:v>
                </c:pt>
                <c:pt idx="117">
                  <c:v>2005.1666666666667</c:v>
                </c:pt>
                <c:pt idx="118">
                  <c:v>2005.25</c:v>
                </c:pt>
                <c:pt idx="119">
                  <c:v>2005.3333333333333</c:v>
                </c:pt>
                <c:pt idx="120">
                  <c:v>2005.4166666666667</c:v>
                </c:pt>
                <c:pt idx="121">
                  <c:v>2005.5</c:v>
                </c:pt>
                <c:pt idx="122">
                  <c:v>2005.5833333333333</c:v>
                </c:pt>
                <c:pt idx="123">
                  <c:v>2005.6666666666667</c:v>
                </c:pt>
                <c:pt idx="124">
                  <c:v>2005.75</c:v>
                </c:pt>
                <c:pt idx="125">
                  <c:v>2005.8333333333333</c:v>
                </c:pt>
                <c:pt idx="126">
                  <c:v>2005.9166666666667</c:v>
                </c:pt>
                <c:pt idx="127">
                  <c:v>2006</c:v>
                </c:pt>
                <c:pt idx="128">
                  <c:v>2006.0833333333333</c:v>
                </c:pt>
                <c:pt idx="129">
                  <c:v>2006.1666666666667</c:v>
                </c:pt>
                <c:pt idx="130">
                  <c:v>2006.25</c:v>
                </c:pt>
                <c:pt idx="131">
                  <c:v>2006.3333333333333</c:v>
                </c:pt>
                <c:pt idx="132">
                  <c:v>2006.4166666666667</c:v>
                </c:pt>
                <c:pt idx="133">
                  <c:v>2006.5</c:v>
                </c:pt>
                <c:pt idx="134">
                  <c:v>2006.5833333333333</c:v>
                </c:pt>
                <c:pt idx="135">
                  <c:v>2006.6666666666667</c:v>
                </c:pt>
                <c:pt idx="136">
                  <c:v>2006.75</c:v>
                </c:pt>
                <c:pt idx="137">
                  <c:v>2006.8333333333333</c:v>
                </c:pt>
                <c:pt idx="138">
                  <c:v>2006.9166666666667</c:v>
                </c:pt>
                <c:pt idx="139">
                  <c:v>2007</c:v>
                </c:pt>
                <c:pt idx="140">
                  <c:v>2007.0833333333333</c:v>
                </c:pt>
                <c:pt idx="141">
                  <c:v>2007.1666666666667</c:v>
                </c:pt>
                <c:pt idx="142">
                  <c:v>2007.25</c:v>
                </c:pt>
                <c:pt idx="143">
                  <c:v>2007.3333333333333</c:v>
                </c:pt>
                <c:pt idx="144">
                  <c:v>2007.4166666666667</c:v>
                </c:pt>
                <c:pt idx="145">
                  <c:v>2007.5</c:v>
                </c:pt>
                <c:pt idx="146">
                  <c:v>2007.5833333333333</c:v>
                </c:pt>
                <c:pt idx="147">
                  <c:v>2007.6666666666667</c:v>
                </c:pt>
                <c:pt idx="148">
                  <c:v>2007.75</c:v>
                </c:pt>
                <c:pt idx="149">
                  <c:v>2007.8333333333333</c:v>
                </c:pt>
                <c:pt idx="150">
                  <c:v>2007.9166666666667</c:v>
                </c:pt>
                <c:pt idx="151">
                  <c:v>2008</c:v>
                </c:pt>
                <c:pt idx="152">
                  <c:v>2008.0833333333333</c:v>
                </c:pt>
                <c:pt idx="153">
                  <c:v>2008.1666666666667</c:v>
                </c:pt>
                <c:pt idx="154">
                  <c:v>2008.25</c:v>
                </c:pt>
                <c:pt idx="155">
                  <c:v>2008.3333333333333</c:v>
                </c:pt>
                <c:pt idx="156">
                  <c:v>2008.4166666666667</c:v>
                </c:pt>
                <c:pt idx="157">
                  <c:v>2008.5</c:v>
                </c:pt>
                <c:pt idx="158">
                  <c:v>2008.5833333333333</c:v>
                </c:pt>
                <c:pt idx="159">
                  <c:v>2008.6666666666667</c:v>
                </c:pt>
                <c:pt idx="160">
                  <c:v>2008.75</c:v>
                </c:pt>
                <c:pt idx="161">
                  <c:v>2008.8333333333333</c:v>
                </c:pt>
                <c:pt idx="162">
                  <c:v>2008.9166666666667</c:v>
                </c:pt>
                <c:pt idx="163">
                  <c:v>2009</c:v>
                </c:pt>
                <c:pt idx="164">
                  <c:v>2009.0833333333333</c:v>
                </c:pt>
                <c:pt idx="165">
                  <c:v>2009.1666666666667</c:v>
                </c:pt>
                <c:pt idx="166">
                  <c:v>2009.25</c:v>
                </c:pt>
                <c:pt idx="167">
                  <c:v>2009.3333333333333</c:v>
                </c:pt>
                <c:pt idx="168">
                  <c:v>2009.4166666666667</c:v>
                </c:pt>
                <c:pt idx="169">
                  <c:v>2009.5</c:v>
                </c:pt>
                <c:pt idx="170">
                  <c:v>2009.5833333333333</c:v>
                </c:pt>
                <c:pt idx="171">
                  <c:v>2009.6666666666667</c:v>
                </c:pt>
                <c:pt idx="172">
                  <c:v>2009.75</c:v>
                </c:pt>
                <c:pt idx="173">
                  <c:v>2009.8333333333333</c:v>
                </c:pt>
                <c:pt idx="174">
                  <c:v>2009.9166666666667</c:v>
                </c:pt>
                <c:pt idx="175">
                  <c:v>2010</c:v>
                </c:pt>
                <c:pt idx="176">
                  <c:v>2010.0833333333333</c:v>
                </c:pt>
                <c:pt idx="177">
                  <c:v>2010.1666666666667</c:v>
                </c:pt>
                <c:pt idx="178">
                  <c:v>2010.25</c:v>
                </c:pt>
                <c:pt idx="179">
                  <c:v>2010.3333333333333</c:v>
                </c:pt>
                <c:pt idx="180">
                  <c:v>2010.4166666666667</c:v>
                </c:pt>
                <c:pt idx="181">
                  <c:v>2010.5</c:v>
                </c:pt>
                <c:pt idx="182">
                  <c:v>2010.5833333333333</c:v>
                </c:pt>
                <c:pt idx="183">
                  <c:v>2010.6666666666667</c:v>
                </c:pt>
                <c:pt idx="184">
                  <c:v>2010.75</c:v>
                </c:pt>
                <c:pt idx="185">
                  <c:v>2010.8333333333333</c:v>
                </c:pt>
                <c:pt idx="186">
                  <c:v>2010.9166666666667</c:v>
                </c:pt>
                <c:pt idx="187">
                  <c:v>2011</c:v>
                </c:pt>
                <c:pt idx="188">
                  <c:v>2011.0833333333333</c:v>
                </c:pt>
                <c:pt idx="189">
                  <c:v>2011.1666666666667</c:v>
                </c:pt>
                <c:pt idx="190">
                  <c:v>2011.25</c:v>
                </c:pt>
                <c:pt idx="191">
                  <c:v>2011.3333333333333</c:v>
                </c:pt>
                <c:pt idx="192">
                  <c:v>2011.4166666666667</c:v>
                </c:pt>
                <c:pt idx="193">
                  <c:v>2011.5</c:v>
                </c:pt>
                <c:pt idx="194">
                  <c:v>2011.5833333333333</c:v>
                </c:pt>
                <c:pt idx="195">
                  <c:v>2011.6666666666667</c:v>
                </c:pt>
                <c:pt idx="196">
                  <c:v>2011.75</c:v>
                </c:pt>
                <c:pt idx="197">
                  <c:v>2011.8333333333333</c:v>
                </c:pt>
                <c:pt idx="198">
                  <c:v>2011.9166666666667</c:v>
                </c:pt>
                <c:pt idx="199">
                  <c:v>2012</c:v>
                </c:pt>
                <c:pt idx="200">
                  <c:v>2012.0833333333333</c:v>
                </c:pt>
                <c:pt idx="201">
                  <c:v>2012.1666666666667</c:v>
                </c:pt>
                <c:pt idx="202">
                  <c:v>2012.25</c:v>
                </c:pt>
                <c:pt idx="203">
                  <c:v>2012.3333333333333</c:v>
                </c:pt>
                <c:pt idx="204">
                  <c:v>2012.4166666666667</c:v>
                </c:pt>
                <c:pt idx="205">
                  <c:v>2012.5</c:v>
                </c:pt>
                <c:pt idx="206">
                  <c:v>2012.5833333333333</c:v>
                </c:pt>
                <c:pt idx="207">
                  <c:v>2012.6666666666667</c:v>
                </c:pt>
                <c:pt idx="208">
                  <c:v>2012.75</c:v>
                </c:pt>
                <c:pt idx="209">
                  <c:v>2012.8333333333333</c:v>
                </c:pt>
                <c:pt idx="210">
                  <c:v>2012.9166666666667</c:v>
                </c:pt>
                <c:pt idx="211">
                  <c:v>2013</c:v>
                </c:pt>
                <c:pt idx="212">
                  <c:v>2013.0833333333333</c:v>
                </c:pt>
                <c:pt idx="213">
                  <c:v>2013.1666666666667</c:v>
                </c:pt>
                <c:pt idx="214">
                  <c:v>2013.25</c:v>
                </c:pt>
                <c:pt idx="215">
                  <c:v>2013.3333333333333</c:v>
                </c:pt>
                <c:pt idx="216">
                  <c:v>2013.4166666666667</c:v>
                </c:pt>
                <c:pt idx="217">
                  <c:v>2013.5</c:v>
                </c:pt>
                <c:pt idx="218">
                  <c:v>2013.5833333333333</c:v>
                </c:pt>
                <c:pt idx="219">
                  <c:v>2013.6666666666667</c:v>
                </c:pt>
                <c:pt idx="220">
                  <c:v>2013.75</c:v>
                </c:pt>
                <c:pt idx="221">
                  <c:v>2013.8333333333333</c:v>
                </c:pt>
                <c:pt idx="222">
                  <c:v>2013.9166666666667</c:v>
                </c:pt>
                <c:pt idx="223">
                  <c:v>2014</c:v>
                </c:pt>
                <c:pt idx="224">
                  <c:v>2014.0833333333333</c:v>
                </c:pt>
                <c:pt idx="225">
                  <c:v>2014.1666666666667</c:v>
                </c:pt>
                <c:pt idx="226">
                  <c:v>2014.25</c:v>
                </c:pt>
                <c:pt idx="227">
                  <c:v>2014.3333333333333</c:v>
                </c:pt>
                <c:pt idx="228">
                  <c:v>2014.4166666666667</c:v>
                </c:pt>
                <c:pt idx="229">
                  <c:v>2014.5</c:v>
                </c:pt>
                <c:pt idx="230">
                  <c:v>2014.5833333333333</c:v>
                </c:pt>
                <c:pt idx="231">
                  <c:v>2014.6666666666667</c:v>
                </c:pt>
                <c:pt idx="232">
                  <c:v>2014.75</c:v>
                </c:pt>
                <c:pt idx="233">
                  <c:v>2014.8333333333333</c:v>
                </c:pt>
                <c:pt idx="234">
                  <c:v>2014.9166666666667</c:v>
                </c:pt>
                <c:pt idx="235">
                  <c:v>2015</c:v>
                </c:pt>
                <c:pt idx="236">
                  <c:v>2015.0833333333333</c:v>
                </c:pt>
                <c:pt idx="237">
                  <c:v>2015.1666666666667</c:v>
                </c:pt>
                <c:pt idx="238">
                  <c:v>2015.25</c:v>
                </c:pt>
                <c:pt idx="239">
                  <c:v>2015.3333333333333</c:v>
                </c:pt>
                <c:pt idx="240">
                  <c:v>2015.4166666666667</c:v>
                </c:pt>
                <c:pt idx="241">
                  <c:v>2015.5</c:v>
                </c:pt>
                <c:pt idx="242">
                  <c:v>2015.5833333333333</c:v>
                </c:pt>
                <c:pt idx="243">
                  <c:v>2015.6666666666667</c:v>
                </c:pt>
                <c:pt idx="244">
                  <c:v>2015.75</c:v>
                </c:pt>
                <c:pt idx="245">
                  <c:v>2015.8333333333333</c:v>
                </c:pt>
                <c:pt idx="246">
                  <c:v>2015.9166666666667</c:v>
                </c:pt>
                <c:pt idx="247">
                  <c:v>2016</c:v>
                </c:pt>
                <c:pt idx="248">
                  <c:v>2016.0833333333333</c:v>
                </c:pt>
                <c:pt idx="249">
                  <c:v>2016.1666666666667</c:v>
                </c:pt>
                <c:pt idx="250">
                  <c:v>2016.25</c:v>
                </c:pt>
                <c:pt idx="251">
                  <c:v>2016.3333333333333</c:v>
                </c:pt>
                <c:pt idx="252">
                  <c:v>2016.4166666666667</c:v>
                </c:pt>
                <c:pt idx="253">
                  <c:v>2016.5</c:v>
                </c:pt>
                <c:pt idx="254">
                  <c:v>2016.5833333333333</c:v>
                </c:pt>
                <c:pt idx="255">
                  <c:v>2016.6666666666667</c:v>
                </c:pt>
                <c:pt idx="256">
                  <c:v>2016.75</c:v>
                </c:pt>
                <c:pt idx="257">
                  <c:v>2016.8333333333333</c:v>
                </c:pt>
                <c:pt idx="258">
                  <c:v>2016.9166666666667</c:v>
                </c:pt>
                <c:pt idx="259">
                  <c:v>2017</c:v>
                </c:pt>
                <c:pt idx="260">
                  <c:v>2017.0833333333333</c:v>
                </c:pt>
                <c:pt idx="261">
                  <c:v>2017.1666666666667</c:v>
                </c:pt>
                <c:pt idx="262">
                  <c:v>2017.25</c:v>
                </c:pt>
                <c:pt idx="263">
                  <c:v>2017.3333333333333</c:v>
                </c:pt>
                <c:pt idx="264">
                  <c:v>2017.4166666666667</c:v>
                </c:pt>
                <c:pt idx="265">
                  <c:v>2017.5</c:v>
                </c:pt>
                <c:pt idx="266">
                  <c:v>2017.5833333333333</c:v>
                </c:pt>
                <c:pt idx="267">
                  <c:v>2017.6666666666667</c:v>
                </c:pt>
                <c:pt idx="268">
                  <c:v>2017.75</c:v>
                </c:pt>
                <c:pt idx="269">
                  <c:v>2017.8333333333333</c:v>
                </c:pt>
                <c:pt idx="270">
                  <c:v>2017.9166666666667</c:v>
                </c:pt>
                <c:pt idx="271">
                  <c:v>2018</c:v>
                </c:pt>
                <c:pt idx="272">
                  <c:v>2018.0833333333333</c:v>
                </c:pt>
                <c:pt idx="273">
                  <c:v>2018.1666666666667</c:v>
                </c:pt>
                <c:pt idx="274">
                  <c:v>2018.25</c:v>
                </c:pt>
                <c:pt idx="275">
                  <c:v>2018.3333333333333</c:v>
                </c:pt>
                <c:pt idx="276">
                  <c:v>2018.4166666666667</c:v>
                </c:pt>
                <c:pt idx="277">
                  <c:v>2018.5</c:v>
                </c:pt>
                <c:pt idx="278">
                  <c:v>2018.5833333333333</c:v>
                </c:pt>
                <c:pt idx="279">
                  <c:v>2018.6666666666667</c:v>
                </c:pt>
                <c:pt idx="280">
                  <c:v>2018.75</c:v>
                </c:pt>
                <c:pt idx="281">
                  <c:v>2018.8333333333333</c:v>
                </c:pt>
                <c:pt idx="282">
                  <c:v>2018.9166666666667</c:v>
                </c:pt>
                <c:pt idx="283">
                  <c:v>2019</c:v>
                </c:pt>
                <c:pt idx="284">
                  <c:v>2019.0833333333333</c:v>
                </c:pt>
                <c:pt idx="285">
                  <c:v>2019.1666666666667</c:v>
                </c:pt>
                <c:pt idx="286">
                  <c:v>2019.25</c:v>
                </c:pt>
                <c:pt idx="287">
                  <c:v>2019.3333333333333</c:v>
                </c:pt>
                <c:pt idx="288">
                  <c:v>2019.4166666666667</c:v>
                </c:pt>
                <c:pt idx="289">
                  <c:v>2019.5</c:v>
                </c:pt>
                <c:pt idx="290">
                  <c:v>2019.5833333333333</c:v>
                </c:pt>
                <c:pt idx="291">
                  <c:v>2019.6666666666667</c:v>
                </c:pt>
                <c:pt idx="292">
                  <c:v>2019.75</c:v>
                </c:pt>
                <c:pt idx="293">
                  <c:v>2019.8333333333333</c:v>
                </c:pt>
                <c:pt idx="294">
                  <c:v>2019.9166666666667</c:v>
                </c:pt>
                <c:pt idx="295">
                  <c:v>2020</c:v>
                </c:pt>
                <c:pt idx="296">
                  <c:v>2020.0833333333333</c:v>
                </c:pt>
                <c:pt idx="297">
                  <c:v>2020.1666666666667</c:v>
                </c:pt>
                <c:pt idx="298">
                  <c:v>2020.25</c:v>
                </c:pt>
                <c:pt idx="299">
                  <c:v>2020.3333333333333</c:v>
                </c:pt>
                <c:pt idx="300">
                  <c:v>2020.4166666666667</c:v>
                </c:pt>
                <c:pt idx="301">
                  <c:v>2020.5</c:v>
                </c:pt>
                <c:pt idx="302">
                  <c:v>2020.5833333333333</c:v>
                </c:pt>
                <c:pt idx="303">
                  <c:v>2020.6666666666667</c:v>
                </c:pt>
                <c:pt idx="304">
                  <c:v>2020.75</c:v>
                </c:pt>
                <c:pt idx="305">
                  <c:v>2020.8333333333333</c:v>
                </c:pt>
                <c:pt idx="306">
                  <c:v>2020.9166666666667</c:v>
                </c:pt>
                <c:pt idx="307">
                  <c:v>2021</c:v>
                </c:pt>
                <c:pt idx="308">
                  <c:v>2021.0833333333333</c:v>
                </c:pt>
                <c:pt idx="309">
                  <c:v>2021.1666666666667</c:v>
                </c:pt>
                <c:pt idx="310">
                  <c:v>2021.25</c:v>
                </c:pt>
                <c:pt idx="311">
                  <c:v>2021.3333333333333</c:v>
                </c:pt>
                <c:pt idx="312">
                  <c:v>2021.4166666666667</c:v>
                </c:pt>
                <c:pt idx="313">
                  <c:v>2021.5</c:v>
                </c:pt>
                <c:pt idx="314">
                  <c:v>2021.5833333333333</c:v>
                </c:pt>
                <c:pt idx="315">
                  <c:v>2021.6666666666667</c:v>
                </c:pt>
                <c:pt idx="316">
                  <c:v>2021.75</c:v>
                </c:pt>
                <c:pt idx="317">
                  <c:v>2021.8333333333333</c:v>
                </c:pt>
                <c:pt idx="318">
                  <c:v>2021.9166666666667</c:v>
                </c:pt>
                <c:pt idx="319">
                  <c:v>2022</c:v>
                </c:pt>
                <c:pt idx="320">
                  <c:v>2022.0833333333333</c:v>
                </c:pt>
                <c:pt idx="321">
                  <c:v>2022.1666666666667</c:v>
                </c:pt>
                <c:pt idx="322">
                  <c:v>2022.25</c:v>
                </c:pt>
                <c:pt idx="323">
                  <c:v>2022.3333333333333</c:v>
                </c:pt>
                <c:pt idx="324">
                  <c:v>2022.4166666666667</c:v>
                </c:pt>
                <c:pt idx="325">
                  <c:v>2022.5</c:v>
                </c:pt>
                <c:pt idx="326">
                  <c:v>2022.5833333333333</c:v>
                </c:pt>
                <c:pt idx="327">
                  <c:v>2022.6666666666667</c:v>
                </c:pt>
                <c:pt idx="328">
                  <c:v>2022.75</c:v>
                </c:pt>
                <c:pt idx="329">
                  <c:v>2022.8333333333333</c:v>
                </c:pt>
                <c:pt idx="330">
                  <c:v>2022.9166666666667</c:v>
                </c:pt>
              </c:numCache>
            </c:numRef>
          </c:xVal>
          <c:yVal>
            <c:numRef>
              <c:f>Vert_Pac!$Z$33:$Z$999</c:f>
              <c:numCache>
                <c:formatCode>0.0</c:formatCode>
                <c:ptCount val="967"/>
                <c:pt idx="0">
                  <c:v>28.51</c:v>
                </c:pt>
                <c:pt idx="1">
                  <c:v>28.09</c:v>
                </c:pt>
                <c:pt idx="2">
                  <c:v>28.46</c:v>
                </c:pt>
                <c:pt idx="3">
                  <c:v>28.76</c:v>
                </c:pt>
                <c:pt idx="4">
                  <c:v>28.1</c:v>
                </c:pt>
                <c:pt idx="5">
                  <c:v>27.97</c:v>
                </c:pt>
                <c:pt idx="6">
                  <c:v>27.49</c:v>
                </c:pt>
                <c:pt idx="7">
                  <c:v>26.34</c:v>
                </c:pt>
                <c:pt idx="8">
                  <c:v>25.49</c:v>
                </c:pt>
                <c:pt idx="9">
                  <c:v>23.27</c:v>
                </c:pt>
                <c:pt idx="10">
                  <c:v>25.16</c:v>
                </c:pt>
                <c:pt idx="11">
                  <c:v>28.32</c:v>
                </c:pt>
                <c:pt idx="12">
                  <c:v>28.1</c:v>
                </c:pt>
                <c:pt idx="13">
                  <c:v>27.85</c:v>
                </c:pt>
                <c:pt idx="14">
                  <c:v>27.79</c:v>
                </c:pt>
                <c:pt idx="15">
                  <c:v>28.37</c:v>
                </c:pt>
                <c:pt idx="16">
                  <c:v>28.03</c:v>
                </c:pt>
                <c:pt idx="17">
                  <c:v>27.26</c:v>
                </c:pt>
                <c:pt idx="18">
                  <c:v>27.03</c:v>
                </c:pt>
                <c:pt idx="19">
                  <c:v>25.71</c:v>
                </c:pt>
                <c:pt idx="20">
                  <c:v>26.79</c:v>
                </c:pt>
                <c:pt idx="21">
                  <c:v>19.52</c:v>
                </c:pt>
                <c:pt idx="22">
                  <c:v>22.98</c:v>
                </c:pt>
                <c:pt idx="23">
                  <c:v>27.61</c:v>
                </c:pt>
                <c:pt idx="24">
                  <c:v>28.74</c:v>
                </c:pt>
                <c:pt idx="25">
                  <c:v>28.72</c:v>
                </c:pt>
                <c:pt idx="26">
                  <c:v>28.46</c:v>
                </c:pt>
                <c:pt idx="27">
                  <c:v>29.2</c:v>
                </c:pt>
                <c:pt idx="28">
                  <c:v>29.15</c:v>
                </c:pt>
                <c:pt idx="29">
                  <c:v>28.94</c:v>
                </c:pt>
                <c:pt idx="30">
                  <c:v>27.1</c:v>
                </c:pt>
                <c:pt idx="31">
                  <c:v>24.63</c:v>
                </c:pt>
                <c:pt idx="32">
                  <c:v>25.69</c:v>
                </c:pt>
                <c:pt idx="33">
                  <c:v>25.56</c:v>
                </c:pt>
                <c:pt idx="34">
                  <c:v>26.68</c:v>
                </c:pt>
                <c:pt idx="35">
                  <c:v>29.01</c:v>
                </c:pt>
                <c:pt idx="36">
                  <c:v>29.28</c:v>
                </c:pt>
                <c:pt idx="37">
                  <c:v>29.09</c:v>
                </c:pt>
                <c:pt idx="38">
                  <c:v>28.79</c:v>
                </c:pt>
                <c:pt idx="39">
                  <c:v>29.06</c:v>
                </c:pt>
                <c:pt idx="40">
                  <c:v>28.68</c:v>
                </c:pt>
                <c:pt idx="41">
                  <c:v>28.11</c:v>
                </c:pt>
                <c:pt idx="42">
                  <c:v>27.48</c:v>
                </c:pt>
                <c:pt idx="43">
                  <c:v>27.21</c:v>
                </c:pt>
                <c:pt idx="44">
                  <c:v>22.7</c:v>
                </c:pt>
                <c:pt idx="45">
                  <c:v>21.32</c:v>
                </c:pt>
                <c:pt idx="46">
                  <c:v>24.2</c:v>
                </c:pt>
                <c:pt idx="47">
                  <c:v>27.78</c:v>
                </c:pt>
                <c:pt idx="48">
                  <c:v>28.41</c:v>
                </c:pt>
                <c:pt idx="49">
                  <c:v>28.01</c:v>
                </c:pt>
                <c:pt idx="50">
                  <c:v>27.91</c:v>
                </c:pt>
                <c:pt idx="51">
                  <c:v>28.2</c:v>
                </c:pt>
                <c:pt idx="52">
                  <c:v>27.8</c:v>
                </c:pt>
                <c:pt idx="53">
                  <c:v>27.01</c:v>
                </c:pt>
                <c:pt idx="54">
                  <c:v>26.58</c:v>
                </c:pt>
                <c:pt idx="55">
                  <c:v>25.08</c:v>
                </c:pt>
                <c:pt idx="56">
                  <c:v>20.47</c:v>
                </c:pt>
                <c:pt idx="57">
                  <c:v>19.36</c:v>
                </c:pt>
                <c:pt idx="58">
                  <c:v>22.85</c:v>
                </c:pt>
                <c:pt idx="59">
                  <c:v>27.45</c:v>
                </c:pt>
                <c:pt idx="60">
                  <c:v>28.47</c:v>
                </c:pt>
                <c:pt idx="61">
                  <c:v>27.95</c:v>
                </c:pt>
                <c:pt idx="62">
                  <c:v>28.36</c:v>
                </c:pt>
                <c:pt idx="63">
                  <c:v>28.25</c:v>
                </c:pt>
                <c:pt idx="64">
                  <c:v>27.63</c:v>
                </c:pt>
                <c:pt idx="65">
                  <c:v>27.87</c:v>
                </c:pt>
                <c:pt idx="66">
                  <c:v>27</c:v>
                </c:pt>
                <c:pt idx="67">
                  <c:v>24.52</c:v>
                </c:pt>
                <c:pt idx="68">
                  <c:v>18.59</c:v>
                </c:pt>
                <c:pt idx="69">
                  <c:v>19.16</c:v>
                </c:pt>
                <c:pt idx="70">
                  <c:v>22.21</c:v>
                </c:pt>
                <c:pt idx="71">
                  <c:v>26.54</c:v>
                </c:pt>
                <c:pt idx="72">
                  <c:v>28.57</c:v>
                </c:pt>
                <c:pt idx="73">
                  <c:v>28.18</c:v>
                </c:pt>
                <c:pt idx="74">
                  <c:v>28.47</c:v>
                </c:pt>
                <c:pt idx="75">
                  <c:v>28.28</c:v>
                </c:pt>
                <c:pt idx="76">
                  <c:v>28.5</c:v>
                </c:pt>
                <c:pt idx="77">
                  <c:v>27.61</c:v>
                </c:pt>
                <c:pt idx="78">
                  <c:v>27.36</c:v>
                </c:pt>
                <c:pt idx="79">
                  <c:v>27.11</c:v>
                </c:pt>
                <c:pt idx="80">
                  <c:v>22.91</c:v>
                </c:pt>
                <c:pt idx="81">
                  <c:v>20.87</c:v>
                </c:pt>
                <c:pt idx="82">
                  <c:v>21.66</c:v>
                </c:pt>
                <c:pt idx="83">
                  <c:v>27.56</c:v>
                </c:pt>
                <c:pt idx="84">
                  <c:v>28.73</c:v>
                </c:pt>
                <c:pt idx="85">
                  <c:v>28.59</c:v>
                </c:pt>
                <c:pt idx="86">
                  <c:v>28.12</c:v>
                </c:pt>
                <c:pt idx="87">
                  <c:v>28.54</c:v>
                </c:pt>
                <c:pt idx="88">
                  <c:v>28.33</c:v>
                </c:pt>
                <c:pt idx="89">
                  <c:v>28.1</c:v>
                </c:pt>
                <c:pt idx="90">
                  <c:v>27.75</c:v>
                </c:pt>
                <c:pt idx="91">
                  <c:v>23.46</c:v>
                </c:pt>
                <c:pt idx="92">
                  <c:v>20.68</c:v>
                </c:pt>
                <c:pt idx="93">
                  <c:v>23.7</c:v>
                </c:pt>
                <c:pt idx="94">
                  <c:v>25.08</c:v>
                </c:pt>
                <c:pt idx="95">
                  <c:v>28.52</c:v>
                </c:pt>
                <c:pt idx="96">
                  <c:v>28.26</c:v>
                </c:pt>
                <c:pt idx="97">
                  <c:v>27.83</c:v>
                </c:pt>
                <c:pt idx="98">
                  <c:v>27.65</c:v>
                </c:pt>
                <c:pt idx="99">
                  <c:v>28.13</c:v>
                </c:pt>
                <c:pt idx="100">
                  <c:v>28.31</c:v>
                </c:pt>
                <c:pt idx="101">
                  <c:v>28.25</c:v>
                </c:pt>
                <c:pt idx="102">
                  <c:v>27.89</c:v>
                </c:pt>
                <c:pt idx="103">
                  <c:v>26.26</c:v>
                </c:pt>
                <c:pt idx="104">
                  <c:v>22.96</c:v>
                </c:pt>
                <c:pt idx="105">
                  <c:v>20.94</c:v>
                </c:pt>
                <c:pt idx="106">
                  <c:v>23.99</c:v>
                </c:pt>
                <c:pt idx="107">
                  <c:v>28.13</c:v>
                </c:pt>
                <c:pt idx="108">
                  <c:v>28.5</c:v>
                </c:pt>
                <c:pt idx="109">
                  <c:v>28.11</c:v>
                </c:pt>
                <c:pt idx="110">
                  <c:v>28.21</c:v>
                </c:pt>
                <c:pt idx="111">
                  <c:v>28.22</c:v>
                </c:pt>
                <c:pt idx="112">
                  <c:v>28.31</c:v>
                </c:pt>
                <c:pt idx="113">
                  <c:v>28.05</c:v>
                </c:pt>
                <c:pt idx="114">
                  <c:v>27.65</c:v>
                </c:pt>
                <c:pt idx="115">
                  <c:v>26.04</c:v>
                </c:pt>
                <c:pt idx="116">
                  <c:v>19.940000000000001</c:v>
                </c:pt>
                <c:pt idx="117">
                  <c:v>24.45</c:v>
                </c:pt>
                <c:pt idx="118">
                  <c:v>26.77</c:v>
                </c:pt>
                <c:pt idx="119">
                  <c:v>28.91</c:v>
                </c:pt>
                <c:pt idx="120">
                  <c:v>29.41</c:v>
                </c:pt>
                <c:pt idx="121">
                  <c:v>28.95</c:v>
                </c:pt>
                <c:pt idx="122">
                  <c:v>28.66</c:v>
                </c:pt>
                <c:pt idx="123">
                  <c:v>28.61</c:v>
                </c:pt>
                <c:pt idx="124">
                  <c:v>28.09</c:v>
                </c:pt>
                <c:pt idx="125">
                  <c:v>27.6</c:v>
                </c:pt>
                <c:pt idx="126">
                  <c:v>27.34</c:v>
                </c:pt>
                <c:pt idx="127">
                  <c:v>26.93</c:v>
                </c:pt>
                <c:pt idx="128">
                  <c:v>21.53</c:v>
                </c:pt>
                <c:pt idx="129">
                  <c:v>19.5</c:v>
                </c:pt>
                <c:pt idx="130">
                  <c:v>23.03</c:v>
                </c:pt>
                <c:pt idx="131">
                  <c:v>27.9</c:v>
                </c:pt>
                <c:pt idx="132">
                  <c:v>28.38</c:v>
                </c:pt>
                <c:pt idx="133">
                  <c:v>28.51</c:v>
                </c:pt>
                <c:pt idx="134">
                  <c:v>28.46</c:v>
                </c:pt>
                <c:pt idx="135">
                  <c:v>28.91</c:v>
                </c:pt>
                <c:pt idx="136">
                  <c:v>28.69</c:v>
                </c:pt>
                <c:pt idx="137">
                  <c:v>28.21</c:v>
                </c:pt>
                <c:pt idx="138">
                  <c:v>28.25</c:v>
                </c:pt>
                <c:pt idx="139">
                  <c:v>26.26</c:v>
                </c:pt>
                <c:pt idx="140">
                  <c:v>20.68</c:v>
                </c:pt>
                <c:pt idx="141">
                  <c:v>20.87</c:v>
                </c:pt>
                <c:pt idx="142">
                  <c:v>26.49</c:v>
                </c:pt>
                <c:pt idx="143">
                  <c:v>28.07</c:v>
                </c:pt>
                <c:pt idx="144">
                  <c:v>28.69</c:v>
                </c:pt>
                <c:pt idx="145">
                  <c:v>28.15</c:v>
                </c:pt>
                <c:pt idx="146">
                  <c:v>28.3</c:v>
                </c:pt>
                <c:pt idx="147">
                  <c:v>28.48</c:v>
                </c:pt>
                <c:pt idx="148">
                  <c:v>27.99</c:v>
                </c:pt>
                <c:pt idx="149">
                  <c:v>27.14</c:v>
                </c:pt>
                <c:pt idx="150">
                  <c:v>27.25</c:v>
                </c:pt>
                <c:pt idx="151">
                  <c:v>25.77</c:v>
                </c:pt>
                <c:pt idx="152">
                  <c:v>23.46</c:v>
                </c:pt>
                <c:pt idx="153">
                  <c:v>22.54</c:v>
                </c:pt>
                <c:pt idx="154">
                  <c:v>24.71</c:v>
                </c:pt>
                <c:pt idx="155">
                  <c:v>27.07</c:v>
                </c:pt>
                <c:pt idx="156">
                  <c:v>28.52</c:v>
                </c:pt>
                <c:pt idx="157">
                  <c:v>28.41</c:v>
                </c:pt>
                <c:pt idx="158">
                  <c:v>28.6</c:v>
                </c:pt>
                <c:pt idx="159">
                  <c:v>28.43</c:v>
                </c:pt>
                <c:pt idx="160">
                  <c:v>28.63</c:v>
                </c:pt>
                <c:pt idx="161">
                  <c:v>27.72</c:v>
                </c:pt>
                <c:pt idx="162">
                  <c:v>27.07</c:v>
                </c:pt>
                <c:pt idx="163">
                  <c:v>25.18</c:v>
                </c:pt>
                <c:pt idx="164">
                  <c:v>21.22</c:v>
                </c:pt>
                <c:pt idx="165">
                  <c:v>18.190000000000001</c:v>
                </c:pt>
                <c:pt idx="166">
                  <c:v>23.91</c:v>
                </c:pt>
                <c:pt idx="167">
                  <c:v>27.37</c:v>
                </c:pt>
                <c:pt idx="168">
                  <c:v>28.66</c:v>
                </c:pt>
                <c:pt idx="169">
                  <c:v>28.64</c:v>
                </c:pt>
                <c:pt idx="170">
                  <c:v>28.62</c:v>
                </c:pt>
                <c:pt idx="171">
                  <c:v>28.66</c:v>
                </c:pt>
                <c:pt idx="172">
                  <c:v>28.53</c:v>
                </c:pt>
                <c:pt idx="173">
                  <c:v>28.21</c:v>
                </c:pt>
                <c:pt idx="174">
                  <c:v>28.03</c:v>
                </c:pt>
                <c:pt idx="175">
                  <c:v>25.38</c:v>
                </c:pt>
                <c:pt idx="176">
                  <c:v>24.26</c:v>
                </c:pt>
                <c:pt idx="177">
                  <c:v>24.7</c:v>
                </c:pt>
                <c:pt idx="178">
                  <c:v>27.12</c:v>
                </c:pt>
                <c:pt idx="179">
                  <c:v>28.3</c:v>
                </c:pt>
                <c:pt idx="180">
                  <c:v>29.07</c:v>
                </c:pt>
                <c:pt idx="181">
                  <c:v>28.48</c:v>
                </c:pt>
                <c:pt idx="182">
                  <c:v>28.52</c:v>
                </c:pt>
                <c:pt idx="183">
                  <c:v>28.23</c:v>
                </c:pt>
                <c:pt idx="184">
                  <c:v>27.63</c:v>
                </c:pt>
                <c:pt idx="185">
                  <c:v>27.16</c:v>
                </c:pt>
                <c:pt idx="186">
                  <c:v>24.64</c:v>
                </c:pt>
                <c:pt idx="187">
                  <c:v>25.94</c:v>
                </c:pt>
                <c:pt idx="188">
                  <c:v>23.33</c:v>
                </c:pt>
                <c:pt idx="189">
                  <c:v>21.37</c:v>
                </c:pt>
                <c:pt idx="190">
                  <c:v>24.97</c:v>
                </c:pt>
                <c:pt idx="191">
                  <c:v>28.27</c:v>
                </c:pt>
                <c:pt idx="192">
                  <c:v>28.63</c:v>
                </c:pt>
                <c:pt idx="193">
                  <c:v>28.12</c:v>
                </c:pt>
                <c:pt idx="194">
                  <c:v>28.33</c:v>
                </c:pt>
                <c:pt idx="195">
                  <c:v>28.38</c:v>
                </c:pt>
                <c:pt idx="196">
                  <c:v>28.18</c:v>
                </c:pt>
                <c:pt idx="197">
                  <c:v>27.46</c:v>
                </c:pt>
                <c:pt idx="198">
                  <c:v>27.03</c:v>
                </c:pt>
                <c:pt idx="199">
                  <c:v>24.95</c:v>
                </c:pt>
                <c:pt idx="200">
                  <c:v>21.17</c:v>
                </c:pt>
                <c:pt idx="201">
                  <c:v>19.11</c:v>
                </c:pt>
                <c:pt idx="202">
                  <c:v>25.92</c:v>
                </c:pt>
                <c:pt idx="203">
                  <c:v>27.6</c:v>
                </c:pt>
                <c:pt idx="204">
                  <c:v>28.7</c:v>
                </c:pt>
                <c:pt idx="205">
                  <c:v>28.4</c:v>
                </c:pt>
                <c:pt idx="206">
                  <c:v>28.56</c:v>
                </c:pt>
                <c:pt idx="207">
                  <c:v>28.7</c:v>
                </c:pt>
                <c:pt idx="208">
                  <c:v>28.4</c:v>
                </c:pt>
                <c:pt idx="209">
                  <c:v>27.76</c:v>
                </c:pt>
                <c:pt idx="210">
                  <c:v>27.51</c:v>
                </c:pt>
                <c:pt idx="211">
                  <c:v>23.79</c:v>
                </c:pt>
                <c:pt idx="212">
                  <c:v>19.36</c:v>
                </c:pt>
                <c:pt idx="213">
                  <c:v>20.28</c:v>
                </c:pt>
                <c:pt idx="214">
                  <c:v>24.65</c:v>
                </c:pt>
                <c:pt idx="215">
                  <c:v>27.7</c:v>
                </c:pt>
                <c:pt idx="216">
                  <c:v>28.46</c:v>
                </c:pt>
                <c:pt idx="217">
                  <c:v>28.15</c:v>
                </c:pt>
                <c:pt idx="218">
                  <c:v>27.91</c:v>
                </c:pt>
                <c:pt idx="219">
                  <c:v>28.35</c:v>
                </c:pt>
                <c:pt idx="220">
                  <c:v>28.01</c:v>
                </c:pt>
                <c:pt idx="221">
                  <c:v>28.3</c:v>
                </c:pt>
                <c:pt idx="222">
                  <c:v>27.93</c:v>
                </c:pt>
                <c:pt idx="223">
                  <c:v>24.6</c:v>
                </c:pt>
                <c:pt idx="224">
                  <c:v>21.94</c:v>
                </c:pt>
                <c:pt idx="225">
                  <c:v>22.45</c:v>
                </c:pt>
                <c:pt idx="226">
                  <c:v>23.21</c:v>
                </c:pt>
                <c:pt idx="227">
                  <c:v>28.14</c:v>
                </c:pt>
                <c:pt idx="228">
                  <c:v>28.24</c:v>
                </c:pt>
                <c:pt idx="229">
                  <c:v>28.78</c:v>
                </c:pt>
                <c:pt idx="230">
                  <c:v>28.5</c:v>
                </c:pt>
                <c:pt idx="231">
                  <c:v>28.79</c:v>
                </c:pt>
                <c:pt idx="232">
                  <c:v>28.64</c:v>
                </c:pt>
                <c:pt idx="233">
                  <c:v>28.41</c:v>
                </c:pt>
                <c:pt idx="234">
                  <c:v>28.06</c:v>
                </c:pt>
                <c:pt idx="235">
                  <c:v>26.61</c:v>
                </c:pt>
                <c:pt idx="236">
                  <c:v>23.3</c:v>
                </c:pt>
                <c:pt idx="237">
                  <c:v>19.809999999999999</c:v>
                </c:pt>
                <c:pt idx="238">
                  <c:v>24.03</c:v>
                </c:pt>
                <c:pt idx="239">
                  <c:v>27.76</c:v>
                </c:pt>
                <c:pt idx="240">
                  <c:v>28.7</c:v>
                </c:pt>
                <c:pt idx="241">
                  <c:v>28.75</c:v>
                </c:pt>
                <c:pt idx="242">
                  <c:v>28.8</c:v>
                </c:pt>
                <c:pt idx="243">
                  <c:v>29.07</c:v>
                </c:pt>
                <c:pt idx="244">
                  <c:v>29.51</c:v>
                </c:pt>
                <c:pt idx="245">
                  <c:v>29.23</c:v>
                </c:pt>
                <c:pt idx="246">
                  <c:v>28.95</c:v>
                </c:pt>
                <c:pt idx="247">
                  <c:v>25.76</c:v>
                </c:pt>
                <c:pt idx="248">
                  <c:v>22.01</c:v>
                </c:pt>
                <c:pt idx="249">
                  <c:v>21.54</c:v>
                </c:pt>
                <c:pt idx="250">
                  <c:v>23.25</c:v>
                </c:pt>
                <c:pt idx="251">
                  <c:v>27.62</c:v>
                </c:pt>
                <c:pt idx="252">
                  <c:v>29.03</c:v>
                </c:pt>
                <c:pt idx="253">
                  <c:v>28.5</c:v>
                </c:pt>
                <c:pt idx="254">
                  <c:v>28.42</c:v>
                </c:pt>
                <c:pt idx="255">
                  <c:v>28.55</c:v>
                </c:pt>
                <c:pt idx="256">
                  <c:v>28.48</c:v>
                </c:pt>
                <c:pt idx="257">
                  <c:v>27.75</c:v>
                </c:pt>
                <c:pt idx="258">
                  <c:v>27.44</c:v>
                </c:pt>
                <c:pt idx="259">
                  <c:v>25.62</c:v>
                </c:pt>
                <c:pt idx="260">
                  <c:v>18.71</c:v>
                </c:pt>
                <c:pt idx="261">
                  <c:v>21.61</c:v>
                </c:pt>
                <c:pt idx="262">
                  <c:v>23.64</c:v>
                </c:pt>
                <c:pt idx="263">
                  <c:v>28.28</c:v>
                </c:pt>
                <c:pt idx="264">
                  <c:v>28.93</c:v>
                </c:pt>
                <c:pt idx="265">
                  <c:v>28.58</c:v>
                </c:pt>
                <c:pt idx="266">
                  <c:v>28.66</c:v>
                </c:pt>
                <c:pt idx="267">
                  <c:v>28.79</c:v>
                </c:pt>
                <c:pt idx="268">
                  <c:v>28.4</c:v>
                </c:pt>
                <c:pt idx="269">
                  <c:v>27.76</c:v>
                </c:pt>
                <c:pt idx="270">
                  <c:v>27.16</c:v>
                </c:pt>
                <c:pt idx="271">
                  <c:v>26.82</c:v>
                </c:pt>
                <c:pt idx="272">
                  <c:v>19.41</c:v>
                </c:pt>
                <c:pt idx="273">
                  <c:v>20.446000000000002</c:v>
                </c:pt>
                <c:pt idx="274">
                  <c:v>23.652000000000001</c:v>
                </c:pt>
                <c:pt idx="275">
                  <c:v>27.811</c:v>
                </c:pt>
                <c:pt idx="276">
                  <c:v>28.414999999999999</c:v>
                </c:pt>
                <c:pt idx="277">
                  <c:v>28.402999999999999</c:v>
                </c:pt>
                <c:pt idx="278">
                  <c:v>28.256</c:v>
                </c:pt>
                <c:pt idx="279">
                  <c:v>28.742000000000001</c:v>
                </c:pt>
                <c:pt idx="280">
                  <c:v>28.591999999999999</c:v>
                </c:pt>
                <c:pt idx="281">
                  <c:v>28.376000000000001</c:v>
                </c:pt>
                <c:pt idx="282">
                  <c:v>27.321999999999999</c:v>
                </c:pt>
                <c:pt idx="283">
                  <c:v>21.376999999999999</c:v>
                </c:pt>
                <c:pt idx="284">
                  <c:v>19.959</c:v>
                </c:pt>
                <c:pt idx="285">
                  <c:v>19.437999999999999</c:v>
                </c:pt>
                <c:pt idx="286">
                  <c:v>23.998000000000001</c:v>
                </c:pt>
                <c:pt idx="287">
                  <c:v>28.222999999999999</c:v>
                </c:pt>
                <c:pt idx="288">
                  <c:v>29.274000000000001</c:v>
                </c:pt>
                <c:pt idx="289">
                  <c:v>28.757999999999999</c:v>
                </c:pt>
                <c:pt idx="290">
                  <c:v>28.530999999999999</c:v>
                </c:pt>
                <c:pt idx="291">
                  <c:v>28.515000000000001</c:v>
                </c:pt>
                <c:pt idx="292">
                  <c:v>28.63</c:v>
                </c:pt>
                <c:pt idx="293">
                  <c:v>28.058</c:v>
                </c:pt>
                <c:pt idx="294">
                  <c:v>27.925000000000001</c:v>
                </c:pt>
                <c:pt idx="295">
                  <c:v>26.079000000000001</c:v>
                </c:pt>
                <c:pt idx="296">
                  <c:v>23.132999999999999</c:v>
                </c:pt>
                <c:pt idx="297">
                  <c:v>19.082999999999998</c:v>
                </c:pt>
                <c:pt idx="298">
                  <c:v>24.585999999999999</c:v>
                </c:pt>
                <c:pt idx="299">
                  <c:v>28.334</c:v>
                </c:pt>
                <c:pt idx="300">
                  <c:v>28.951000000000001</c:v>
                </c:pt>
                <c:pt idx="301">
                  <c:v>28.407</c:v>
                </c:pt>
                <c:pt idx="302">
                  <c:v>28.167000000000002</c:v>
                </c:pt>
                <c:pt idx="303">
                  <c:v>28.367000000000001</c:v>
                </c:pt>
                <c:pt idx="304">
                  <c:v>28.157</c:v>
                </c:pt>
                <c:pt idx="305">
                  <c:v>27.759</c:v>
                </c:pt>
                <c:pt idx="306">
                  <c:v>27.343</c:v>
                </c:pt>
                <c:pt idx="307">
                  <c:v>26.864000000000001</c:v>
                </c:pt>
                <c:pt idx="308">
                  <c:v>22.155999999999999</c:v>
                </c:pt>
                <c:pt idx="309">
                  <c:v>19.812999999999999</c:v>
                </c:pt>
                <c:pt idx="310">
                  <c:v>26.279</c:v>
                </c:pt>
                <c:pt idx="311">
                  <c:v>28.292999999999999</c:v>
                </c:pt>
                <c:pt idx="312">
                  <c:v>28.64</c:v>
                </c:pt>
                <c:pt idx="313">
                  <c:v>28.6</c:v>
                </c:pt>
                <c:pt idx="314">
                  <c:v>28.388999999999999</c:v>
                </c:pt>
                <c:pt idx="315">
                  <c:v>28.361000000000001</c:v>
                </c:pt>
                <c:pt idx="316">
                  <c:v>28.893000000000001</c:v>
                </c:pt>
                <c:pt idx="317">
                  <c:v>28.013999999999999</c:v>
                </c:pt>
                <c:pt idx="318">
                  <c:v>27.651</c:v>
                </c:pt>
                <c:pt idx="319">
                  <c:v>25.056999999999999</c:v>
                </c:pt>
                <c:pt idx="320">
                  <c:v>24.475999999999999</c:v>
                </c:pt>
                <c:pt idx="321">
                  <c:v>22.242000000000001</c:v>
                </c:pt>
                <c:pt idx="322">
                  <c:v>25.786999999999999</c:v>
                </c:pt>
                <c:pt idx="323">
                  <c:v>28.547999999999998</c:v>
                </c:pt>
                <c:pt idx="324">
                  <c:v>28.443000000000001</c:v>
                </c:pt>
                <c:pt idx="325">
                  <c:v>28.33</c:v>
                </c:pt>
                <c:pt idx="326">
                  <c:v>28.126000000000001</c:v>
                </c:pt>
                <c:pt idx="327">
                  <c:v>28.571999999999999</c:v>
                </c:pt>
                <c:pt idx="328">
                  <c:v>28.094999999999999</c:v>
                </c:pt>
                <c:pt idx="329">
                  <c:v>27.673999999999999</c:v>
                </c:pt>
              </c:numCache>
            </c:numRef>
          </c:yVal>
          <c:smooth val="0"/>
          <c:extLst>
            <c:ext xmlns:c16="http://schemas.microsoft.com/office/drawing/2014/chart" uri="{C3380CC4-5D6E-409C-BE32-E72D297353CC}">
              <c16:uniqueId val="{00000000-E04B-42A2-86D3-587FF142B3F9}"/>
            </c:ext>
          </c:extLst>
        </c:ser>
        <c:dLbls>
          <c:showLegendKey val="0"/>
          <c:showVal val="0"/>
          <c:showCatName val="0"/>
          <c:showSerName val="0"/>
          <c:showPercent val="0"/>
          <c:showBubbleSize val="0"/>
        </c:dLbls>
        <c:axId val="656620776"/>
        <c:axId val="656621168"/>
      </c:scatterChart>
      <c:valAx>
        <c:axId val="656620776"/>
        <c:scaling>
          <c:orientation val="minMax"/>
          <c:max val="2024"/>
          <c:min val="1993"/>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621168"/>
        <c:crosses val="autoZero"/>
        <c:crossBetween val="midCat"/>
        <c:majorUnit val="1"/>
        <c:minorUnit val="0.16670000000000004"/>
      </c:valAx>
      <c:valAx>
        <c:axId val="656621168"/>
        <c:scaling>
          <c:orientation val="minMax"/>
          <c:min val="18"/>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6207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Coiba, ANAM, 10ft</a:t>
            </a:r>
          </a:p>
        </c:rich>
      </c:tx>
      <c:layout>
        <c:manualLayout>
          <c:xMode val="edge"/>
          <c:yMode val="edge"/>
          <c:x val="0.43365849937827383"/>
          <c:y val="2.3529411764705882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0"/>
          <c:order val="0"/>
          <c:tx>
            <c:v>Galeta Upstream</c:v>
          </c:tx>
          <c:spPr>
            <a:ln w="28575" cap="rnd">
              <a:solidFill>
                <a:srgbClr val="2D11FB"/>
              </a:solidFill>
              <a:round/>
            </a:ln>
            <a:effectLst/>
          </c:spPr>
          <c:marker>
            <c:symbol val="none"/>
          </c:marker>
          <c:trendline>
            <c:spPr>
              <a:ln w="19050" cap="rnd">
                <a:solidFill>
                  <a:schemeClr val="accent1"/>
                </a:solidFill>
                <a:prstDash val="sysDot"/>
              </a:ln>
              <a:effectLst/>
            </c:spPr>
            <c:trendlineType val="linear"/>
            <c:dispRSqr val="0"/>
            <c:dispEq val="1"/>
            <c:trendlineLbl>
              <c:layout>
                <c:manualLayout>
                  <c:x val="-0.52178226989479437"/>
                  <c:y val="-0.25773907673305541"/>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Vert_Pac!$C$100:$C$291</c:f>
              <c:numCache>
                <c:formatCode>0.0</c:formatCode>
                <c:ptCount val="192"/>
                <c:pt idx="0">
                  <c:v>2001</c:v>
                </c:pt>
                <c:pt idx="1">
                  <c:v>2001.0833333333333</c:v>
                </c:pt>
                <c:pt idx="2">
                  <c:v>2001.1666666666667</c:v>
                </c:pt>
                <c:pt idx="3">
                  <c:v>2001.25</c:v>
                </c:pt>
                <c:pt idx="4">
                  <c:v>2001.3333333333333</c:v>
                </c:pt>
                <c:pt idx="5">
                  <c:v>2001.4166666666667</c:v>
                </c:pt>
                <c:pt idx="6">
                  <c:v>2001.5</c:v>
                </c:pt>
                <c:pt idx="7">
                  <c:v>2001.5833333333333</c:v>
                </c:pt>
                <c:pt idx="8">
                  <c:v>2001.6666666666667</c:v>
                </c:pt>
                <c:pt idx="9">
                  <c:v>2001.75</c:v>
                </c:pt>
                <c:pt idx="10">
                  <c:v>2001.8333333333333</c:v>
                </c:pt>
                <c:pt idx="11">
                  <c:v>2001.9166666666667</c:v>
                </c:pt>
                <c:pt idx="12">
                  <c:v>2002</c:v>
                </c:pt>
                <c:pt idx="13">
                  <c:v>2002.0833333333333</c:v>
                </c:pt>
                <c:pt idx="14">
                  <c:v>2002.1666666666667</c:v>
                </c:pt>
                <c:pt idx="15">
                  <c:v>2002.25</c:v>
                </c:pt>
                <c:pt idx="16">
                  <c:v>2002.3333333333333</c:v>
                </c:pt>
                <c:pt idx="17">
                  <c:v>2002.4166666666667</c:v>
                </c:pt>
                <c:pt idx="18">
                  <c:v>2002.5</c:v>
                </c:pt>
                <c:pt idx="19">
                  <c:v>2002.5833333333333</c:v>
                </c:pt>
                <c:pt idx="20">
                  <c:v>2002.6666666666667</c:v>
                </c:pt>
                <c:pt idx="21">
                  <c:v>2002.75</c:v>
                </c:pt>
                <c:pt idx="22">
                  <c:v>2002.8333333333333</c:v>
                </c:pt>
                <c:pt idx="23">
                  <c:v>2002.9166666666667</c:v>
                </c:pt>
                <c:pt idx="24">
                  <c:v>2003</c:v>
                </c:pt>
                <c:pt idx="25">
                  <c:v>2003.0833333333333</c:v>
                </c:pt>
                <c:pt idx="26">
                  <c:v>2003.1666666666667</c:v>
                </c:pt>
                <c:pt idx="27">
                  <c:v>2003.25</c:v>
                </c:pt>
                <c:pt idx="28">
                  <c:v>2003.3333333333333</c:v>
                </c:pt>
                <c:pt idx="29">
                  <c:v>2003.4166666666667</c:v>
                </c:pt>
                <c:pt idx="30">
                  <c:v>2003.5</c:v>
                </c:pt>
                <c:pt idx="31">
                  <c:v>2003.5833333333333</c:v>
                </c:pt>
                <c:pt idx="32">
                  <c:v>2003.6666666666667</c:v>
                </c:pt>
                <c:pt idx="33">
                  <c:v>2003.75</c:v>
                </c:pt>
                <c:pt idx="34">
                  <c:v>2003.8333333333333</c:v>
                </c:pt>
                <c:pt idx="35">
                  <c:v>2003.9166666666667</c:v>
                </c:pt>
                <c:pt idx="36">
                  <c:v>2004</c:v>
                </c:pt>
                <c:pt idx="37">
                  <c:v>2004.0833333333333</c:v>
                </c:pt>
                <c:pt idx="38">
                  <c:v>2004.1666666666667</c:v>
                </c:pt>
                <c:pt idx="39">
                  <c:v>2004.25</c:v>
                </c:pt>
                <c:pt idx="40">
                  <c:v>2004.3333333333333</c:v>
                </c:pt>
                <c:pt idx="41">
                  <c:v>2004.4166666666667</c:v>
                </c:pt>
                <c:pt idx="42">
                  <c:v>2004.5</c:v>
                </c:pt>
                <c:pt idx="43">
                  <c:v>2004.5833333333333</c:v>
                </c:pt>
                <c:pt idx="44">
                  <c:v>2004.6666666666667</c:v>
                </c:pt>
                <c:pt idx="45">
                  <c:v>2004.75</c:v>
                </c:pt>
                <c:pt idx="46">
                  <c:v>2004.8333333333333</c:v>
                </c:pt>
                <c:pt idx="47">
                  <c:v>2004.9166666666667</c:v>
                </c:pt>
                <c:pt idx="48">
                  <c:v>2005</c:v>
                </c:pt>
                <c:pt idx="49">
                  <c:v>2005.0833333333333</c:v>
                </c:pt>
                <c:pt idx="50">
                  <c:v>2005.1666666666667</c:v>
                </c:pt>
                <c:pt idx="51">
                  <c:v>2005.25</c:v>
                </c:pt>
                <c:pt idx="52">
                  <c:v>2005.3333333333333</c:v>
                </c:pt>
                <c:pt idx="53">
                  <c:v>2005.4166666666667</c:v>
                </c:pt>
                <c:pt idx="54">
                  <c:v>2005.5</c:v>
                </c:pt>
                <c:pt idx="55">
                  <c:v>2005.5833333333333</c:v>
                </c:pt>
                <c:pt idx="56">
                  <c:v>2005.6666666666667</c:v>
                </c:pt>
                <c:pt idx="57">
                  <c:v>2005.75</c:v>
                </c:pt>
                <c:pt idx="58">
                  <c:v>2005.8333333333333</c:v>
                </c:pt>
                <c:pt idx="59">
                  <c:v>2005.9166666666667</c:v>
                </c:pt>
                <c:pt idx="60">
                  <c:v>2006</c:v>
                </c:pt>
                <c:pt idx="61">
                  <c:v>2006.0833333333333</c:v>
                </c:pt>
                <c:pt idx="62">
                  <c:v>2006.1666666666667</c:v>
                </c:pt>
                <c:pt idx="63">
                  <c:v>2006.25</c:v>
                </c:pt>
                <c:pt idx="64">
                  <c:v>2006.3333333333333</c:v>
                </c:pt>
                <c:pt idx="65">
                  <c:v>2006.4166666666667</c:v>
                </c:pt>
                <c:pt idx="66">
                  <c:v>2006.5</c:v>
                </c:pt>
                <c:pt idx="67">
                  <c:v>2006.5833333333333</c:v>
                </c:pt>
                <c:pt idx="68">
                  <c:v>2006.6666666666667</c:v>
                </c:pt>
                <c:pt idx="69">
                  <c:v>2006.75</c:v>
                </c:pt>
                <c:pt idx="70">
                  <c:v>2006.8333333333333</c:v>
                </c:pt>
                <c:pt idx="71">
                  <c:v>2006.9166666666667</c:v>
                </c:pt>
                <c:pt idx="72">
                  <c:v>2007</c:v>
                </c:pt>
                <c:pt idx="73">
                  <c:v>2007.0833333333333</c:v>
                </c:pt>
                <c:pt idx="74">
                  <c:v>2007.1666666666667</c:v>
                </c:pt>
                <c:pt idx="75">
                  <c:v>2007.25</c:v>
                </c:pt>
                <c:pt idx="76">
                  <c:v>2007.3333333333333</c:v>
                </c:pt>
                <c:pt idx="77">
                  <c:v>2007.4166666666667</c:v>
                </c:pt>
                <c:pt idx="78">
                  <c:v>2007.5</c:v>
                </c:pt>
                <c:pt idx="79">
                  <c:v>2007.5833333333333</c:v>
                </c:pt>
                <c:pt idx="80">
                  <c:v>2007.6666666666667</c:v>
                </c:pt>
                <c:pt idx="81">
                  <c:v>2007.75</c:v>
                </c:pt>
                <c:pt idx="82">
                  <c:v>2007.8333333333333</c:v>
                </c:pt>
                <c:pt idx="83">
                  <c:v>2007.9166666666667</c:v>
                </c:pt>
                <c:pt idx="84">
                  <c:v>2008</c:v>
                </c:pt>
                <c:pt idx="85">
                  <c:v>2008.0833333333333</c:v>
                </c:pt>
                <c:pt idx="86">
                  <c:v>2008.1666666666667</c:v>
                </c:pt>
                <c:pt idx="87">
                  <c:v>2008.25</c:v>
                </c:pt>
                <c:pt idx="88">
                  <c:v>2008.3333333333333</c:v>
                </c:pt>
                <c:pt idx="89">
                  <c:v>2008.4166666666667</c:v>
                </c:pt>
                <c:pt idx="90">
                  <c:v>2008.5</c:v>
                </c:pt>
                <c:pt idx="91">
                  <c:v>2008.5833333333333</c:v>
                </c:pt>
                <c:pt idx="92">
                  <c:v>2008.6666666666667</c:v>
                </c:pt>
                <c:pt idx="93">
                  <c:v>2008.75</c:v>
                </c:pt>
                <c:pt idx="94">
                  <c:v>2008.8333333333333</c:v>
                </c:pt>
                <c:pt idx="95">
                  <c:v>2008.9166666666667</c:v>
                </c:pt>
                <c:pt idx="96">
                  <c:v>2009</c:v>
                </c:pt>
                <c:pt idx="97">
                  <c:v>2009.0833333333333</c:v>
                </c:pt>
                <c:pt idx="98">
                  <c:v>2009.1666666666667</c:v>
                </c:pt>
                <c:pt idx="99">
                  <c:v>2009.25</c:v>
                </c:pt>
                <c:pt idx="100">
                  <c:v>2009.3333333333333</c:v>
                </c:pt>
                <c:pt idx="101">
                  <c:v>2009.4166666666667</c:v>
                </c:pt>
                <c:pt idx="102">
                  <c:v>2009.5</c:v>
                </c:pt>
                <c:pt idx="103">
                  <c:v>2009.5833333333333</c:v>
                </c:pt>
                <c:pt idx="104">
                  <c:v>2009.6666666666667</c:v>
                </c:pt>
                <c:pt idx="105">
                  <c:v>2009.75</c:v>
                </c:pt>
                <c:pt idx="106">
                  <c:v>2009.8333333333333</c:v>
                </c:pt>
                <c:pt idx="107">
                  <c:v>2009.9166666666667</c:v>
                </c:pt>
                <c:pt idx="108">
                  <c:v>2010</c:v>
                </c:pt>
                <c:pt idx="109">
                  <c:v>2010.0833333333333</c:v>
                </c:pt>
                <c:pt idx="110">
                  <c:v>2010.1666666666667</c:v>
                </c:pt>
                <c:pt idx="111">
                  <c:v>2010.25</c:v>
                </c:pt>
                <c:pt idx="112">
                  <c:v>2010.3333333333333</c:v>
                </c:pt>
                <c:pt idx="113">
                  <c:v>2010.4166666666667</c:v>
                </c:pt>
                <c:pt idx="114">
                  <c:v>2010.5</c:v>
                </c:pt>
                <c:pt idx="115">
                  <c:v>2010.5833333333333</c:v>
                </c:pt>
                <c:pt idx="116">
                  <c:v>2010.6666666666667</c:v>
                </c:pt>
                <c:pt idx="117">
                  <c:v>2010.75</c:v>
                </c:pt>
                <c:pt idx="118">
                  <c:v>2010.8333333333333</c:v>
                </c:pt>
                <c:pt idx="119">
                  <c:v>2010.9166666666667</c:v>
                </c:pt>
                <c:pt idx="120">
                  <c:v>2011</c:v>
                </c:pt>
                <c:pt idx="121">
                  <c:v>2011.0833333333333</c:v>
                </c:pt>
                <c:pt idx="122">
                  <c:v>2011.1666666666667</c:v>
                </c:pt>
                <c:pt idx="123">
                  <c:v>2011.25</c:v>
                </c:pt>
                <c:pt idx="124">
                  <c:v>2011.3333333333333</c:v>
                </c:pt>
                <c:pt idx="125">
                  <c:v>2011.4166666666667</c:v>
                </c:pt>
                <c:pt idx="126">
                  <c:v>2011.5</c:v>
                </c:pt>
                <c:pt idx="127">
                  <c:v>2011.5833333333333</c:v>
                </c:pt>
                <c:pt idx="128">
                  <c:v>2011.6666666666667</c:v>
                </c:pt>
                <c:pt idx="129">
                  <c:v>2011.75</c:v>
                </c:pt>
                <c:pt idx="130">
                  <c:v>2011.8333333333333</c:v>
                </c:pt>
                <c:pt idx="131">
                  <c:v>2011.9166666666667</c:v>
                </c:pt>
                <c:pt idx="132">
                  <c:v>2012</c:v>
                </c:pt>
                <c:pt idx="133">
                  <c:v>2012.0833333333333</c:v>
                </c:pt>
                <c:pt idx="134">
                  <c:v>2012.1666666666667</c:v>
                </c:pt>
                <c:pt idx="135">
                  <c:v>2012.25</c:v>
                </c:pt>
                <c:pt idx="136">
                  <c:v>2012.3333333333333</c:v>
                </c:pt>
                <c:pt idx="137">
                  <c:v>2012.4166666666667</c:v>
                </c:pt>
                <c:pt idx="138">
                  <c:v>2012.5</c:v>
                </c:pt>
                <c:pt idx="139">
                  <c:v>2012.5833333333333</c:v>
                </c:pt>
                <c:pt idx="140">
                  <c:v>2012.6666666666667</c:v>
                </c:pt>
                <c:pt idx="141">
                  <c:v>2012.75</c:v>
                </c:pt>
                <c:pt idx="142">
                  <c:v>2012.8333333333333</c:v>
                </c:pt>
                <c:pt idx="143">
                  <c:v>2012.9166666666667</c:v>
                </c:pt>
                <c:pt idx="144">
                  <c:v>2013</c:v>
                </c:pt>
                <c:pt idx="145">
                  <c:v>2013.0833333333333</c:v>
                </c:pt>
                <c:pt idx="146">
                  <c:v>2013.1666666666667</c:v>
                </c:pt>
                <c:pt idx="147">
                  <c:v>2013.25</c:v>
                </c:pt>
                <c:pt idx="148">
                  <c:v>2013.3333333333333</c:v>
                </c:pt>
                <c:pt idx="149">
                  <c:v>2013.4166666666667</c:v>
                </c:pt>
                <c:pt idx="150">
                  <c:v>2013.5</c:v>
                </c:pt>
                <c:pt idx="151">
                  <c:v>2013.5833333333333</c:v>
                </c:pt>
                <c:pt idx="152">
                  <c:v>2013.6666666666667</c:v>
                </c:pt>
                <c:pt idx="153">
                  <c:v>2013.75</c:v>
                </c:pt>
                <c:pt idx="154">
                  <c:v>2013.8333333333333</c:v>
                </c:pt>
                <c:pt idx="155">
                  <c:v>2013.9166666666667</c:v>
                </c:pt>
                <c:pt idx="156">
                  <c:v>2014</c:v>
                </c:pt>
                <c:pt idx="157">
                  <c:v>2014.0833333333333</c:v>
                </c:pt>
                <c:pt idx="158">
                  <c:v>2014.1666666666667</c:v>
                </c:pt>
                <c:pt idx="159">
                  <c:v>2014.25</c:v>
                </c:pt>
                <c:pt idx="160">
                  <c:v>2014.3333333333333</c:v>
                </c:pt>
                <c:pt idx="161">
                  <c:v>2014.4166666666667</c:v>
                </c:pt>
                <c:pt idx="162">
                  <c:v>2014.5</c:v>
                </c:pt>
                <c:pt idx="163">
                  <c:v>2014.5833333333333</c:v>
                </c:pt>
                <c:pt idx="164">
                  <c:v>2014.6666666666667</c:v>
                </c:pt>
                <c:pt idx="165">
                  <c:v>2014.75</c:v>
                </c:pt>
                <c:pt idx="166">
                  <c:v>2014.8333333333333</c:v>
                </c:pt>
                <c:pt idx="167">
                  <c:v>2014.9166666666667</c:v>
                </c:pt>
                <c:pt idx="168">
                  <c:v>2015</c:v>
                </c:pt>
                <c:pt idx="169">
                  <c:v>2015.0833333333333</c:v>
                </c:pt>
                <c:pt idx="170">
                  <c:v>2015.1666666666667</c:v>
                </c:pt>
                <c:pt idx="171">
                  <c:v>2015.25</c:v>
                </c:pt>
                <c:pt idx="172">
                  <c:v>2015.3333333333333</c:v>
                </c:pt>
                <c:pt idx="173">
                  <c:v>2015.4166666666667</c:v>
                </c:pt>
                <c:pt idx="174">
                  <c:v>2015.5</c:v>
                </c:pt>
                <c:pt idx="175">
                  <c:v>2015.5833333333333</c:v>
                </c:pt>
                <c:pt idx="176">
                  <c:v>2015.6666666666667</c:v>
                </c:pt>
                <c:pt idx="177">
                  <c:v>2015.75</c:v>
                </c:pt>
                <c:pt idx="178">
                  <c:v>2015.8333333333333</c:v>
                </c:pt>
                <c:pt idx="179">
                  <c:v>2015.9166666666667</c:v>
                </c:pt>
                <c:pt idx="180">
                  <c:v>2016</c:v>
                </c:pt>
                <c:pt idx="181">
                  <c:v>2016.0833333333333</c:v>
                </c:pt>
                <c:pt idx="182">
                  <c:v>2016.1666666666667</c:v>
                </c:pt>
                <c:pt idx="183">
                  <c:v>2016.25</c:v>
                </c:pt>
                <c:pt idx="184">
                  <c:v>2016.3333333333333</c:v>
                </c:pt>
                <c:pt idx="185">
                  <c:v>2016.4166666666667</c:v>
                </c:pt>
                <c:pt idx="186">
                  <c:v>2016.5</c:v>
                </c:pt>
                <c:pt idx="187">
                  <c:v>2016.5833333333333</c:v>
                </c:pt>
                <c:pt idx="188">
                  <c:v>2016.6666666666667</c:v>
                </c:pt>
                <c:pt idx="189">
                  <c:v>2016.75</c:v>
                </c:pt>
                <c:pt idx="190">
                  <c:v>2016.8333333333333</c:v>
                </c:pt>
                <c:pt idx="191">
                  <c:v>2016.9166666666667</c:v>
                </c:pt>
              </c:numCache>
            </c:numRef>
          </c:xVal>
          <c:yVal>
            <c:numRef>
              <c:f>Vert_Pac!$AE$100:$AE$291</c:f>
              <c:numCache>
                <c:formatCode>0.0</c:formatCode>
                <c:ptCount val="192"/>
                <c:pt idx="59">
                  <c:v>28.64</c:v>
                </c:pt>
                <c:pt idx="60">
                  <c:v>28.81</c:v>
                </c:pt>
                <c:pt idx="61">
                  <c:v>28.41</c:v>
                </c:pt>
                <c:pt idx="62">
                  <c:v>28.3</c:v>
                </c:pt>
                <c:pt idx="63">
                  <c:v>28.43</c:v>
                </c:pt>
                <c:pt idx="64">
                  <c:v>28.32</c:v>
                </c:pt>
                <c:pt idx="65">
                  <c:v>28.48</c:v>
                </c:pt>
                <c:pt idx="66">
                  <c:v>29.2</c:v>
                </c:pt>
                <c:pt idx="67">
                  <c:v>29.21</c:v>
                </c:pt>
                <c:pt idx="68">
                  <c:v>29.21</c:v>
                </c:pt>
                <c:pt idx="69">
                  <c:v>29</c:v>
                </c:pt>
                <c:pt idx="70">
                  <c:v>28.13</c:v>
                </c:pt>
                <c:pt idx="71">
                  <c:v>28.8</c:v>
                </c:pt>
                <c:pt idx="72">
                  <c:v>28.72</c:v>
                </c:pt>
                <c:pt idx="73">
                  <c:v>28.8</c:v>
                </c:pt>
                <c:pt idx="74">
                  <c:v>27.79</c:v>
                </c:pt>
                <c:pt idx="75">
                  <c:v>28.56</c:v>
                </c:pt>
                <c:pt idx="76">
                  <c:v>27.9</c:v>
                </c:pt>
                <c:pt idx="77">
                  <c:v>27.54</c:v>
                </c:pt>
                <c:pt idx="78">
                  <c:v>28.22</c:v>
                </c:pt>
                <c:pt idx="79">
                  <c:v>27.79</c:v>
                </c:pt>
                <c:pt idx="80">
                  <c:v>27.48</c:v>
                </c:pt>
                <c:pt idx="81">
                  <c:v>26.68</c:v>
                </c:pt>
                <c:pt idx="82">
                  <c:v>26.62</c:v>
                </c:pt>
                <c:pt idx="83">
                  <c:v>27.74</c:v>
                </c:pt>
                <c:pt idx="84">
                  <c:v>27.91</c:v>
                </c:pt>
                <c:pt idx="85">
                  <c:v>27.91</c:v>
                </c:pt>
                <c:pt idx="86">
                  <c:v>27.86</c:v>
                </c:pt>
                <c:pt idx="87">
                  <c:v>27.88</c:v>
                </c:pt>
                <c:pt idx="88">
                  <c:v>27.8</c:v>
                </c:pt>
                <c:pt idx="89">
                  <c:v>28.37</c:v>
                </c:pt>
                <c:pt idx="90">
                  <c:v>28.26</c:v>
                </c:pt>
                <c:pt idx="91">
                  <c:v>28.24</c:v>
                </c:pt>
                <c:pt idx="92">
                  <c:v>27.86</c:v>
                </c:pt>
                <c:pt idx="93">
                  <c:v>27.59</c:v>
                </c:pt>
                <c:pt idx="94">
                  <c:v>27.79</c:v>
                </c:pt>
                <c:pt idx="95">
                  <c:v>27.89</c:v>
                </c:pt>
                <c:pt idx="96">
                  <c:v>27.95</c:v>
                </c:pt>
                <c:pt idx="97">
                  <c:v>27.85</c:v>
                </c:pt>
                <c:pt idx="98">
                  <c:v>27.35</c:v>
                </c:pt>
                <c:pt idx="99">
                  <c:v>28.44</c:v>
                </c:pt>
                <c:pt idx="100">
                  <c:v>28.26</c:v>
                </c:pt>
                <c:pt idx="101">
                  <c:v>28.52</c:v>
                </c:pt>
                <c:pt idx="102">
                  <c:v>28.63</c:v>
                </c:pt>
                <c:pt idx="103">
                  <c:v>28.8</c:v>
                </c:pt>
                <c:pt idx="104">
                  <c:v>28.71</c:v>
                </c:pt>
                <c:pt idx="105">
                  <c:v>28.2</c:v>
                </c:pt>
                <c:pt idx="106">
                  <c:v>28.2</c:v>
                </c:pt>
                <c:pt idx="107">
                  <c:v>29.12</c:v>
                </c:pt>
                <c:pt idx="108">
                  <c:v>28.44</c:v>
                </c:pt>
                <c:pt idx="109">
                  <c:v>28.57</c:v>
                </c:pt>
                <c:pt idx="110">
                  <c:v>28.67</c:v>
                </c:pt>
                <c:pt idx="111">
                  <c:v>29.7</c:v>
                </c:pt>
                <c:pt idx="112">
                  <c:v>29.04</c:v>
                </c:pt>
                <c:pt idx="113">
                  <c:v>28.29</c:v>
                </c:pt>
                <c:pt idx="114">
                  <c:v>27.67</c:v>
                </c:pt>
                <c:pt idx="115">
                  <c:v>27.57</c:v>
                </c:pt>
                <c:pt idx="116">
                  <c:v>26.99</c:v>
                </c:pt>
                <c:pt idx="117">
                  <c:v>26.72</c:v>
                </c:pt>
                <c:pt idx="118">
                  <c:v>26.31</c:v>
                </c:pt>
                <c:pt idx="119">
                  <c:v>27.32</c:v>
                </c:pt>
                <c:pt idx="120">
                  <c:v>27.85</c:v>
                </c:pt>
                <c:pt idx="121">
                  <c:v>28.81</c:v>
                </c:pt>
                <c:pt idx="122">
                  <c:v>27.91</c:v>
                </c:pt>
                <c:pt idx="123">
                  <c:v>27.55</c:v>
                </c:pt>
                <c:pt idx="124">
                  <c:v>28.66</c:v>
                </c:pt>
                <c:pt idx="125">
                  <c:v>28.61</c:v>
                </c:pt>
                <c:pt idx="126">
                  <c:v>28.55</c:v>
                </c:pt>
                <c:pt idx="127">
                  <c:v>28.58</c:v>
                </c:pt>
                <c:pt idx="128">
                  <c:v>28.58</c:v>
                </c:pt>
                <c:pt idx="129">
                  <c:v>26.99</c:v>
                </c:pt>
                <c:pt idx="130">
                  <c:v>27.35</c:v>
                </c:pt>
                <c:pt idx="131">
                  <c:v>27.89</c:v>
                </c:pt>
                <c:pt idx="132">
                  <c:v>28.27</c:v>
                </c:pt>
                <c:pt idx="133">
                  <c:v>28.44</c:v>
                </c:pt>
                <c:pt idx="134">
                  <c:v>27.51</c:v>
                </c:pt>
                <c:pt idx="135">
                  <c:v>27.95</c:v>
                </c:pt>
                <c:pt idx="136">
                  <c:v>28.87</c:v>
                </c:pt>
                <c:pt idx="137">
                  <c:v>29.05</c:v>
                </c:pt>
                <c:pt idx="138">
                  <c:v>29.41</c:v>
                </c:pt>
                <c:pt idx="139">
                  <c:v>29.2</c:v>
                </c:pt>
                <c:pt idx="140">
                  <c:v>29.1</c:v>
                </c:pt>
                <c:pt idx="141">
                  <c:v>28.32</c:v>
                </c:pt>
                <c:pt idx="142">
                  <c:v>28.61</c:v>
                </c:pt>
                <c:pt idx="143">
                  <c:v>28.77</c:v>
                </c:pt>
                <c:pt idx="144">
                  <c:v>28.79</c:v>
                </c:pt>
                <c:pt idx="145">
                  <c:v>28.46</c:v>
                </c:pt>
                <c:pt idx="146">
                  <c:v>27.43</c:v>
                </c:pt>
                <c:pt idx="147">
                  <c:v>28.83</c:v>
                </c:pt>
                <c:pt idx="148">
                  <c:v>28.58</c:v>
                </c:pt>
                <c:pt idx="149">
                  <c:v>28.33</c:v>
                </c:pt>
                <c:pt idx="150">
                  <c:v>28.36</c:v>
                </c:pt>
                <c:pt idx="151">
                  <c:v>28.38</c:v>
                </c:pt>
                <c:pt idx="152">
                  <c:v>27.97</c:v>
                </c:pt>
                <c:pt idx="153">
                  <c:v>28.09</c:v>
                </c:pt>
                <c:pt idx="154">
                  <c:v>28.37</c:v>
                </c:pt>
                <c:pt idx="155">
                  <c:v>28.78</c:v>
                </c:pt>
                <c:pt idx="156">
                  <c:v>28.93</c:v>
                </c:pt>
                <c:pt idx="157">
                  <c:v>28.48</c:v>
                </c:pt>
                <c:pt idx="158">
                  <c:v>28.38</c:v>
                </c:pt>
                <c:pt idx="159">
                  <c:v>29.13</c:v>
                </c:pt>
                <c:pt idx="160">
                  <c:v>29.01</c:v>
                </c:pt>
                <c:pt idx="161">
                  <c:v>29.19</c:v>
                </c:pt>
              </c:numCache>
            </c:numRef>
          </c:yVal>
          <c:smooth val="0"/>
          <c:extLst>
            <c:ext xmlns:c16="http://schemas.microsoft.com/office/drawing/2014/chart" uri="{C3380CC4-5D6E-409C-BE32-E72D297353CC}">
              <c16:uniqueId val="{00000000-556E-4FD9-9EEC-15F02866BBAC}"/>
            </c:ext>
          </c:extLst>
        </c:ser>
        <c:dLbls>
          <c:showLegendKey val="0"/>
          <c:showVal val="0"/>
          <c:showCatName val="0"/>
          <c:showSerName val="0"/>
          <c:showPercent val="0"/>
          <c:showBubbleSize val="0"/>
        </c:dLbls>
        <c:axId val="656621952"/>
        <c:axId val="656622344"/>
      </c:scatterChart>
      <c:valAx>
        <c:axId val="656621952"/>
        <c:scaling>
          <c:orientation val="minMax"/>
          <c:max val="2024"/>
          <c:min val="2001"/>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622344"/>
        <c:crosses val="autoZero"/>
        <c:crossBetween val="midCat"/>
        <c:majorUnit val="1"/>
        <c:minorUnit val="0.16670000000000004"/>
      </c:valAx>
      <c:valAx>
        <c:axId val="656622344"/>
        <c:scaling>
          <c:orientation val="minMax"/>
          <c:min val="26"/>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6219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Isla Damas, 15ft</a:t>
            </a:r>
          </a:p>
        </c:rich>
      </c:tx>
      <c:layout>
        <c:manualLayout>
          <c:xMode val="edge"/>
          <c:yMode val="edge"/>
          <c:x val="0.43365849937827383"/>
          <c:y val="2.3529411764705882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0"/>
          <c:order val="0"/>
          <c:tx>
            <c:v>Galeta Upstream</c:v>
          </c:tx>
          <c:spPr>
            <a:ln w="28575" cap="rnd">
              <a:solidFill>
                <a:srgbClr val="2D11FB"/>
              </a:solidFill>
              <a:round/>
            </a:ln>
            <a:effectLst/>
          </c:spPr>
          <c:marker>
            <c:symbol val="none"/>
          </c:marker>
          <c:trendline>
            <c:spPr>
              <a:ln w="19050" cap="rnd">
                <a:solidFill>
                  <a:schemeClr val="accent1"/>
                </a:solidFill>
                <a:prstDash val="sysDot"/>
              </a:ln>
              <a:effectLst/>
            </c:spPr>
            <c:trendlineType val="linear"/>
            <c:dispRSqr val="0"/>
            <c:dispEq val="1"/>
            <c:trendlineLbl>
              <c:layout>
                <c:manualLayout>
                  <c:x val="-0.52808999686032709"/>
                  <c:y val="-0.26882322062683339"/>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Vert_Pac!$C$100:$C$291</c:f>
              <c:numCache>
                <c:formatCode>0.0</c:formatCode>
                <c:ptCount val="192"/>
                <c:pt idx="0">
                  <c:v>2001</c:v>
                </c:pt>
                <c:pt idx="1">
                  <c:v>2001.0833333333333</c:v>
                </c:pt>
                <c:pt idx="2">
                  <c:v>2001.1666666666667</c:v>
                </c:pt>
                <c:pt idx="3">
                  <c:v>2001.25</c:v>
                </c:pt>
                <c:pt idx="4">
                  <c:v>2001.3333333333333</c:v>
                </c:pt>
                <c:pt idx="5">
                  <c:v>2001.4166666666667</c:v>
                </c:pt>
                <c:pt idx="6">
                  <c:v>2001.5</c:v>
                </c:pt>
                <c:pt idx="7">
                  <c:v>2001.5833333333333</c:v>
                </c:pt>
                <c:pt idx="8">
                  <c:v>2001.6666666666667</c:v>
                </c:pt>
                <c:pt idx="9">
                  <c:v>2001.75</c:v>
                </c:pt>
                <c:pt idx="10">
                  <c:v>2001.8333333333333</c:v>
                </c:pt>
                <c:pt idx="11">
                  <c:v>2001.9166666666667</c:v>
                </c:pt>
                <c:pt idx="12">
                  <c:v>2002</c:v>
                </c:pt>
                <c:pt idx="13">
                  <c:v>2002.0833333333333</c:v>
                </c:pt>
                <c:pt idx="14">
                  <c:v>2002.1666666666667</c:v>
                </c:pt>
                <c:pt idx="15">
                  <c:v>2002.25</c:v>
                </c:pt>
                <c:pt idx="16">
                  <c:v>2002.3333333333333</c:v>
                </c:pt>
                <c:pt idx="17">
                  <c:v>2002.4166666666667</c:v>
                </c:pt>
                <c:pt idx="18">
                  <c:v>2002.5</c:v>
                </c:pt>
                <c:pt idx="19">
                  <c:v>2002.5833333333333</c:v>
                </c:pt>
                <c:pt idx="20">
                  <c:v>2002.6666666666667</c:v>
                </c:pt>
                <c:pt idx="21">
                  <c:v>2002.75</c:v>
                </c:pt>
                <c:pt idx="22">
                  <c:v>2002.8333333333333</c:v>
                </c:pt>
                <c:pt idx="23">
                  <c:v>2002.9166666666667</c:v>
                </c:pt>
                <c:pt idx="24">
                  <c:v>2003</c:v>
                </c:pt>
                <c:pt idx="25">
                  <c:v>2003.0833333333333</c:v>
                </c:pt>
                <c:pt idx="26">
                  <c:v>2003.1666666666667</c:v>
                </c:pt>
                <c:pt idx="27">
                  <c:v>2003.25</c:v>
                </c:pt>
                <c:pt idx="28">
                  <c:v>2003.3333333333333</c:v>
                </c:pt>
                <c:pt idx="29">
                  <c:v>2003.4166666666667</c:v>
                </c:pt>
                <c:pt idx="30">
                  <c:v>2003.5</c:v>
                </c:pt>
                <c:pt idx="31">
                  <c:v>2003.5833333333333</c:v>
                </c:pt>
                <c:pt idx="32">
                  <c:v>2003.6666666666667</c:v>
                </c:pt>
                <c:pt idx="33">
                  <c:v>2003.75</c:v>
                </c:pt>
                <c:pt idx="34">
                  <c:v>2003.8333333333333</c:v>
                </c:pt>
                <c:pt idx="35">
                  <c:v>2003.9166666666667</c:v>
                </c:pt>
                <c:pt idx="36">
                  <c:v>2004</c:v>
                </c:pt>
                <c:pt idx="37">
                  <c:v>2004.0833333333333</c:v>
                </c:pt>
                <c:pt idx="38">
                  <c:v>2004.1666666666667</c:v>
                </c:pt>
                <c:pt idx="39">
                  <c:v>2004.25</c:v>
                </c:pt>
                <c:pt idx="40">
                  <c:v>2004.3333333333333</c:v>
                </c:pt>
                <c:pt idx="41">
                  <c:v>2004.4166666666667</c:v>
                </c:pt>
                <c:pt idx="42">
                  <c:v>2004.5</c:v>
                </c:pt>
                <c:pt idx="43">
                  <c:v>2004.5833333333333</c:v>
                </c:pt>
                <c:pt idx="44">
                  <c:v>2004.6666666666667</c:v>
                </c:pt>
                <c:pt idx="45">
                  <c:v>2004.75</c:v>
                </c:pt>
                <c:pt idx="46">
                  <c:v>2004.8333333333333</c:v>
                </c:pt>
                <c:pt idx="47">
                  <c:v>2004.9166666666667</c:v>
                </c:pt>
                <c:pt idx="48">
                  <c:v>2005</c:v>
                </c:pt>
                <c:pt idx="49">
                  <c:v>2005.0833333333333</c:v>
                </c:pt>
                <c:pt idx="50">
                  <c:v>2005.1666666666667</c:v>
                </c:pt>
                <c:pt idx="51">
                  <c:v>2005.25</c:v>
                </c:pt>
                <c:pt idx="52">
                  <c:v>2005.3333333333333</c:v>
                </c:pt>
                <c:pt idx="53">
                  <c:v>2005.4166666666667</c:v>
                </c:pt>
                <c:pt idx="54">
                  <c:v>2005.5</c:v>
                </c:pt>
                <c:pt idx="55">
                  <c:v>2005.5833333333333</c:v>
                </c:pt>
                <c:pt idx="56">
                  <c:v>2005.6666666666667</c:v>
                </c:pt>
                <c:pt idx="57">
                  <c:v>2005.75</c:v>
                </c:pt>
                <c:pt idx="58">
                  <c:v>2005.8333333333333</c:v>
                </c:pt>
                <c:pt idx="59">
                  <c:v>2005.9166666666667</c:v>
                </c:pt>
                <c:pt idx="60">
                  <c:v>2006</c:v>
                </c:pt>
                <c:pt idx="61">
                  <c:v>2006.0833333333333</c:v>
                </c:pt>
                <c:pt idx="62">
                  <c:v>2006.1666666666667</c:v>
                </c:pt>
                <c:pt idx="63">
                  <c:v>2006.25</c:v>
                </c:pt>
                <c:pt idx="64">
                  <c:v>2006.3333333333333</c:v>
                </c:pt>
                <c:pt idx="65">
                  <c:v>2006.4166666666667</c:v>
                </c:pt>
                <c:pt idx="66">
                  <c:v>2006.5</c:v>
                </c:pt>
                <c:pt idx="67">
                  <c:v>2006.5833333333333</c:v>
                </c:pt>
                <c:pt idx="68">
                  <c:v>2006.6666666666667</c:v>
                </c:pt>
                <c:pt idx="69">
                  <c:v>2006.75</c:v>
                </c:pt>
                <c:pt idx="70">
                  <c:v>2006.8333333333333</c:v>
                </c:pt>
                <c:pt idx="71">
                  <c:v>2006.9166666666667</c:v>
                </c:pt>
                <c:pt idx="72">
                  <c:v>2007</c:v>
                </c:pt>
                <c:pt idx="73">
                  <c:v>2007.0833333333333</c:v>
                </c:pt>
                <c:pt idx="74">
                  <c:v>2007.1666666666667</c:v>
                </c:pt>
                <c:pt idx="75">
                  <c:v>2007.25</c:v>
                </c:pt>
                <c:pt idx="76">
                  <c:v>2007.3333333333333</c:v>
                </c:pt>
                <c:pt idx="77">
                  <c:v>2007.4166666666667</c:v>
                </c:pt>
                <c:pt idx="78">
                  <c:v>2007.5</c:v>
                </c:pt>
                <c:pt idx="79">
                  <c:v>2007.5833333333333</c:v>
                </c:pt>
                <c:pt idx="80">
                  <c:v>2007.6666666666667</c:v>
                </c:pt>
                <c:pt idx="81">
                  <c:v>2007.75</c:v>
                </c:pt>
                <c:pt idx="82">
                  <c:v>2007.8333333333333</c:v>
                </c:pt>
                <c:pt idx="83">
                  <c:v>2007.9166666666667</c:v>
                </c:pt>
                <c:pt idx="84">
                  <c:v>2008</c:v>
                </c:pt>
                <c:pt idx="85">
                  <c:v>2008.0833333333333</c:v>
                </c:pt>
                <c:pt idx="86">
                  <c:v>2008.1666666666667</c:v>
                </c:pt>
                <c:pt idx="87">
                  <c:v>2008.25</c:v>
                </c:pt>
                <c:pt idx="88">
                  <c:v>2008.3333333333333</c:v>
                </c:pt>
                <c:pt idx="89">
                  <c:v>2008.4166666666667</c:v>
                </c:pt>
                <c:pt idx="90">
                  <c:v>2008.5</c:v>
                </c:pt>
                <c:pt idx="91">
                  <c:v>2008.5833333333333</c:v>
                </c:pt>
                <c:pt idx="92">
                  <c:v>2008.6666666666667</c:v>
                </c:pt>
                <c:pt idx="93">
                  <c:v>2008.75</c:v>
                </c:pt>
                <c:pt idx="94">
                  <c:v>2008.8333333333333</c:v>
                </c:pt>
                <c:pt idx="95">
                  <c:v>2008.9166666666667</c:v>
                </c:pt>
                <c:pt idx="96">
                  <c:v>2009</c:v>
                </c:pt>
                <c:pt idx="97">
                  <c:v>2009.0833333333333</c:v>
                </c:pt>
                <c:pt idx="98">
                  <c:v>2009.1666666666667</c:v>
                </c:pt>
                <c:pt idx="99">
                  <c:v>2009.25</c:v>
                </c:pt>
                <c:pt idx="100">
                  <c:v>2009.3333333333333</c:v>
                </c:pt>
                <c:pt idx="101">
                  <c:v>2009.4166666666667</c:v>
                </c:pt>
                <c:pt idx="102">
                  <c:v>2009.5</c:v>
                </c:pt>
                <c:pt idx="103">
                  <c:v>2009.5833333333333</c:v>
                </c:pt>
                <c:pt idx="104">
                  <c:v>2009.6666666666667</c:v>
                </c:pt>
                <c:pt idx="105">
                  <c:v>2009.75</c:v>
                </c:pt>
                <c:pt idx="106">
                  <c:v>2009.8333333333333</c:v>
                </c:pt>
                <c:pt idx="107">
                  <c:v>2009.9166666666667</c:v>
                </c:pt>
                <c:pt idx="108">
                  <c:v>2010</c:v>
                </c:pt>
                <c:pt idx="109">
                  <c:v>2010.0833333333333</c:v>
                </c:pt>
                <c:pt idx="110">
                  <c:v>2010.1666666666667</c:v>
                </c:pt>
                <c:pt idx="111">
                  <c:v>2010.25</c:v>
                </c:pt>
                <c:pt idx="112">
                  <c:v>2010.3333333333333</c:v>
                </c:pt>
                <c:pt idx="113">
                  <c:v>2010.4166666666667</c:v>
                </c:pt>
                <c:pt idx="114">
                  <c:v>2010.5</c:v>
                </c:pt>
                <c:pt idx="115">
                  <c:v>2010.5833333333333</c:v>
                </c:pt>
                <c:pt idx="116">
                  <c:v>2010.6666666666667</c:v>
                </c:pt>
                <c:pt idx="117">
                  <c:v>2010.75</c:v>
                </c:pt>
                <c:pt idx="118">
                  <c:v>2010.8333333333333</c:v>
                </c:pt>
                <c:pt idx="119">
                  <c:v>2010.9166666666667</c:v>
                </c:pt>
                <c:pt idx="120">
                  <c:v>2011</c:v>
                </c:pt>
                <c:pt idx="121">
                  <c:v>2011.0833333333333</c:v>
                </c:pt>
                <c:pt idx="122">
                  <c:v>2011.1666666666667</c:v>
                </c:pt>
                <c:pt idx="123">
                  <c:v>2011.25</c:v>
                </c:pt>
                <c:pt idx="124">
                  <c:v>2011.3333333333333</c:v>
                </c:pt>
                <c:pt idx="125">
                  <c:v>2011.4166666666667</c:v>
                </c:pt>
                <c:pt idx="126">
                  <c:v>2011.5</c:v>
                </c:pt>
                <c:pt idx="127">
                  <c:v>2011.5833333333333</c:v>
                </c:pt>
                <c:pt idx="128">
                  <c:v>2011.6666666666667</c:v>
                </c:pt>
                <c:pt idx="129">
                  <c:v>2011.75</c:v>
                </c:pt>
                <c:pt idx="130">
                  <c:v>2011.8333333333333</c:v>
                </c:pt>
                <c:pt idx="131">
                  <c:v>2011.9166666666667</c:v>
                </c:pt>
                <c:pt idx="132">
                  <c:v>2012</c:v>
                </c:pt>
                <c:pt idx="133">
                  <c:v>2012.0833333333333</c:v>
                </c:pt>
                <c:pt idx="134">
                  <c:v>2012.1666666666667</c:v>
                </c:pt>
                <c:pt idx="135">
                  <c:v>2012.25</c:v>
                </c:pt>
                <c:pt idx="136">
                  <c:v>2012.3333333333333</c:v>
                </c:pt>
                <c:pt idx="137">
                  <c:v>2012.4166666666667</c:v>
                </c:pt>
                <c:pt idx="138">
                  <c:v>2012.5</c:v>
                </c:pt>
                <c:pt idx="139">
                  <c:v>2012.5833333333333</c:v>
                </c:pt>
                <c:pt idx="140">
                  <c:v>2012.6666666666667</c:v>
                </c:pt>
                <c:pt idx="141">
                  <c:v>2012.75</c:v>
                </c:pt>
                <c:pt idx="142">
                  <c:v>2012.8333333333333</c:v>
                </c:pt>
                <c:pt idx="143">
                  <c:v>2012.9166666666667</c:v>
                </c:pt>
                <c:pt idx="144">
                  <c:v>2013</c:v>
                </c:pt>
                <c:pt idx="145">
                  <c:v>2013.0833333333333</c:v>
                </c:pt>
                <c:pt idx="146">
                  <c:v>2013.1666666666667</c:v>
                </c:pt>
                <c:pt idx="147">
                  <c:v>2013.25</c:v>
                </c:pt>
                <c:pt idx="148">
                  <c:v>2013.3333333333333</c:v>
                </c:pt>
                <c:pt idx="149">
                  <c:v>2013.4166666666667</c:v>
                </c:pt>
                <c:pt idx="150">
                  <c:v>2013.5</c:v>
                </c:pt>
                <c:pt idx="151">
                  <c:v>2013.5833333333333</c:v>
                </c:pt>
                <c:pt idx="152">
                  <c:v>2013.6666666666667</c:v>
                </c:pt>
                <c:pt idx="153">
                  <c:v>2013.75</c:v>
                </c:pt>
                <c:pt idx="154">
                  <c:v>2013.8333333333333</c:v>
                </c:pt>
                <c:pt idx="155">
                  <c:v>2013.9166666666667</c:v>
                </c:pt>
                <c:pt idx="156">
                  <c:v>2014</c:v>
                </c:pt>
                <c:pt idx="157">
                  <c:v>2014.0833333333333</c:v>
                </c:pt>
                <c:pt idx="158">
                  <c:v>2014.1666666666667</c:v>
                </c:pt>
                <c:pt idx="159">
                  <c:v>2014.25</c:v>
                </c:pt>
                <c:pt idx="160">
                  <c:v>2014.3333333333333</c:v>
                </c:pt>
                <c:pt idx="161">
                  <c:v>2014.4166666666667</c:v>
                </c:pt>
                <c:pt idx="162">
                  <c:v>2014.5</c:v>
                </c:pt>
                <c:pt idx="163">
                  <c:v>2014.5833333333333</c:v>
                </c:pt>
                <c:pt idx="164">
                  <c:v>2014.6666666666667</c:v>
                </c:pt>
                <c:pt idx="165">
                  <c:v>2014.75</c:v>
                </c:pt>
                <c:pt idx="166">
                  <c:v>2014.8333333333333</c:v>
                </c:pt>
                <c:pt idx="167">
                  <c:v>2014.9166666666667</c:v>
                </c:pt>
                <c:pt idx="168">
                  <c:v>2015</c:v>
                </c:pt>
                <c:pt idx="169">
                  <c:v>2015.0833333333333</c:v>
                </c:pt>
                <c:pt idx="170">
                  <c:v>2015.1666666666667</c:v>
                </c:pt>
                <c:pt idx="171">
                  <c:v>2015.25</c:v>
                </c:pt>
                <c:pt idx="172">
                  <c:v>2015.3333333333333</c:v>
                </c:pt>
                <c:pt idx="173">
                  <c:v>2015.4166666666667</c:v>
                </c:pt>
                <c:pt idx="174">
                  <c:v>2015.5</c:v>
                </c:pt>
                <c:pt idx="175">
                  <c:v>2015.5833333333333</c:v>
                </c:pt>
                <c:pt idx="176">
                  <c:v>2015.6666666666667</c:v>
                </c:pt>
                <c:pt idx="177">
                  <c:v>2015.75</c:v>
                </c:pt>
                <c:pt idx="178">
                  <c:v>2015.8333333333333</c:v>
                </c:pt>
                <c:pt idx="179">
                  <c:v>2015.9166666666667</c:v>
                </c:pt>
                <c:pt idx="180">
                  <c:v>2016</c:v>
                </c:pt>
                <c:pt idx="181">
                  <c:v>2016.0833333333333</c:v>
                </c:pt>
                <c:pt idx="182">
                  <c:v>2016.1666666666667</c:v>
                </c:pt>
                <c:pt idx="183">
                  <c:v>2016.25</c:v>
                </c:pt>
                <c:pt idx="184">
                  <c:v>2016.3333333333333</c:v>
                </c:pt>
                <c:pt idx="185">
                  <c:v>2016.4166666666667</c:v>
                </c:pt>
                <c:pt idx="186">
                  <c:v>2016.5</c:v>
                </c:pt>
                <c:pt idx="187">
                  <c:v>2016.5833333333333</c:v>
                </c:pt>
                <c:pt idx="188">
                  <c:v>2016.6666666666667</c:v>
                </c:pt>
                <c:pt idx="189">
                  <c:v>2016.75</c:v>
                </c:pt>
                <c:pt idx="190">
                  <c:v>2016.8333333333333</c:v>
                </c:pt>
                <c:pt idx="191">
                  <c:v>2016.9166666666667</c:v>
                </c:pt>
              </c:numCache>
            </c:numRef>
          </c:xVal>
          <c:yVal>
            <c:numRef>
              <c:f>Vert_Pac!$AF$100:$AF$291</c:f>
              <c:numCache>
                <c:formatCode>General</c:formatCode>
                <c:ptCount val="192"/>
                <c:pt idx="11" formatCode="0.0">
                  <c:v>28.43</c:v>
                </c:pt>
                <c:pt idx="12" formatCode="0.0">
                  <c:v>28.81</c:v>
                </c:pt>
                <c:pt idx="13" formatCode="0.0">
                  <c:v>29.11</c:v>
                </c:pt>
                <c:pt idx="14" formatCode="0.0">
                  <c:v>28.29</c:v>
                </c:pt>
                <c:pt idx="15" formatCode="0.0">
                  <c:v>28.96</c:v>
                </c:pt>
                <c:pt idx="16" formatCode="0.0">
                  <c:v>29.01</c:v>
                </c:pt>
                <c:pt idx="17" formatCode="0.0">
                  <c:v>28.21</c:v>
                </c:pt>
                <c:pt idx="18" formatCode="0.0">
                  <c:v>28.56</c:v>
                </c:pt>
                <c:pt idx="19" formatCode="0.0">
                  <c:v>28.26</c:v>
                </c:pt>
                <c:pt idx="20" formatCode="0.0">
                  <c:v>28.55</c:v>
                </c:pt>
                <c:pt idx="21" formatCode="0.0">
                  <c:v>28.67</c:v>
                </c:pt>
                <c:pt idx="22" formatCode="0.0">
                  <c:v>28.8</c:v>
                </c:pt>
                <c:pt idx="23" formatCode="0.0">
                  <c:v>29.03</c:v>
                </c:pt>
                <c:pt idx="24" formatCode="0.0">
                  <c:v>29.06</c:v>
                </c:pt>
                <c:pt idx="25" formatCode="0.0">
                  <c:v>28.23</c:v>
                </c:pt>
                <c:pt idx="26" formatCode="0.0">
                  <c:v>28.16</c:v>
                </c:pt>
                <c:pt idx="27" formatCode="0.0">
                  <c:v>28.84</c:v>
                </c:pt>
                <c:pt idx="28" formatCode="0.0">
                  <c:v>28.69</c:v>
                </c:pt>
                <c:pt idx="29" formatCode="0.0">
                  <c:v>27.96</c:v>
                </c:pt>
                <c:pt idx="30" formatCode="0.0">
                  <c:v>28.38</c:v>
                </c:pt>
                <c:pt idx="31" formatCode="0.0">
                  <c:v>28.8</c:v>
                </c:pt>
                <c:pt idx="32" formatCode="0.0">
                  <c:v>28.79</c:v>
                </c:pt>
                <c:pt idx="33" formatCode="0.0">
                  <c:v>27.84</c:v>
                </c:pt>
                <c:pt idx="34" formatCode="0.0">
                  <c:v>28.06</c:v>
                </c:pt>
                <c:pt idx="35" formatCode="0.0">
                  <c:v>28.53</c:v>
                </c:pt>
                <c:pt idx="36" formatCode="0.0">
                  <c:v>28.45</c:v>
                </c:pt>
                <c:pt idx="37" formatCode="0.0">
                  <c:v>28.56</c:v>
                </c:pt>
                <c:pt idx="38" formatCode="0.0">
                  <c:v>28.34</c:v>
                </c:pt>
                <c:pt idx="39" formatCode="0.0">
                  <c:v>28.95</c:v>
                </c:pt>
                <c:pt idx="40" formatCode="0.0">
                  <c:v>28.54</c:v>
                </c:pt>
                <c:pt idx="41" formatCode="0.0">
                  <c:v>28.12</c:v>
                </c:pt>
                <c:pt idx="42" formatCode="0.0">
                  <c:v>28.45</c:v>
                </c:pt>
                <c:pt idx="43" formatCode="0.0">
                  <c:v>28.43</c:v>
                </c:pt>
                <c:pt idx="44" formatCode="0.0">
                  <c:v>28.28</c:v>
                </c:pt>
                <c:pt idx="47" formatCode="0.0">
                  <c:v>28.92</c:v>
                </c:pt>
                <c:pt idx="48" formatCode="0.0">
                  <c:v>28.68</c:v>
                </c:pt>
                <c:pt idx="49" formatCode="0.0">
                  <c:v>28.26</c:v>
                </c:pt>
                <c:pt idx="50" formatCode="0.0">
                  <c:v>28.84</c:v>
                </c:pt>
                <c:pt idx="51" formatCode="0.0">
                  <c:v>28.91</c:v>
                </c:pt>
                <c:pt idx="52" formatCode="0.0">
                  <c:v>29.45</c:v>
                </c:pt>
                <c:pt idx="53" formatCode="0.0">
                  <c:v>28.88</c:v>
                </c:pt>
                <c:pt idx="54" formatCode="0.0">
                  <c:v>29.3</c:v>
                </c:pt>
                <c:pt idx="55" formatCode="0.0">
                  <c:v>29.24</c:v>
                </c:pt>
                <c:pt idx="56" formatCode="0.0">
                  <c:v>28.74</c:v>
                </c:pt>
                <c:pt idx="57" formatCode="0.0">
                  <c:v>26.93</c:v>
                </c:pt>
                <c:pt idx="58" formatCode="0.0">
                  <c:v>27.63</c:v>
                </c:pt>
                <c:pt idx="59" formatCode="0.0">
                  <c:v>28.76</c:v>
                </c:pt>
                <c:pt idx="60" formatCode="0.0">
                  <c:v>28.79</c:v>
                </c:pt>
                <c:pt idx="61" formatCode="0.0">
                  <c:v>28.3</c:v>
                </c:pt>
                <c:pt idx="62" formatCode="0.0">
                  <c:v>28.29</c:v>
                </c:pt>
                <c:pt idx="63" formatCode="0.0">
                  <c:v>28.63</c:v>
                </c:pt>
                <c:pt idx="64" formatCode="0.0">
                  <c:v>28.18</c:v>
                </c:pt>
                <c:pt idx="65" formatCode="0.0">
                  <c:v>28.51</c:v>
                </c:pt>
                <c:pt idx="66" formatCode="0.0">
                  <c:v>29.26</c:v>
                </c:pt>
                <c:pt idx="67" formatCode="0.0">
                  <c:v>29.2</c:v>
                </c:pt>
                <c:pt idx="68" formatCode="0.0">
                  <c:v>29.24</c:v>
                </c:pt>
                <c:pt idx="69" formatCode="0.0">
                  <c:v>29.07</c:v>
                </c:pt>
                <c:pt idx="70" formatCode="0.0">
                  <c:v>28.31</c:v>
                </c:pt>
                <c:pt idx="71" formatCode="0.0">
                  <c:v>28.81</c:v>
                </c:pt>
                <c:pt idx="72" formatCode="0.0">
                  <c:v>28.58</c:v>
                </c:pt>
                <c:pt idx="73" formatCode="0.0">
                  <c:v>28.65</c:v>
                </c:pt>
                <c:pt idx="74" formatCode="0.0">
                  <c:v>28.06</c:v>
                </c:pt>
                <c:pt idx="75" formatCode="0.0">
                  <c:v>28.07</c:v>
                </c:pt>
                <c:pt idx="76" formatCode="0.0">
                  <c:v>28.02</c:v>
                </c:pt>
                <c:pt idx="77" formatCode="0.0">
                  <c:v>27.77</c:v>
                </c:pt>
                <c:pt idx="78" formatCode="0.0">
                  <c:v>28.31</c:v>
                </c:pt>
                <c:pt idx="79" formatCode="0.0">
                  <c:v>28.04</c:v>
                </c:pt>
                <c:pt idx="80" formatCode="0.0">
                  <c:v>27.71</c:v>
                </c:pt>
                <c:pt idx="81" formatCode="0.0">
                  <c:v>26.91</c:v>
                </c:pt>
                <c:pt idx="82" formatCode="0.0">
                  <c:v>26.88</c:v>
                </c:pt>
                <c:pt idx="83" formatCode="0.0">
                  <c:v>27.91</c:v>
                </c:pt>
                <c:pt idx="84" formatCode="0.0">
                  <c:v>27.94</c:v>
                </c:pt>
                <c:pt idx="85" formatCode="0.0">
                  <c:v>27.72</c:v>
                </c:pt>
                <c:pt idx="86" formatCode="0.0">
                  <c:v>27.94</c:v>
                </c:pt>
                <c:pt idx="87" formatCode="0.0">
                  <c:v>28.17</c:v>
                </c:pt>
                <c:pt idx="88" formatCode="0.0">
                  <c:v>27.86</c:v>
                </c:pt>
                <c:pt idx="89" formatCode="0.0">
                  <c:v>28.45</c:v>
                </c:pt>
                <c:pt idx="90" formatCode="0.0">
                  <c:v>28.46</c:v>
                </c:pt>
                <c:pt idx="91" formatCode="0.0">
                  <c:v>28.38</c:v>
                </c:pt>
                <c:pt idx="92" formatCode="0.0">
                  <c:v>28.05</c:v>
                </c:pt>
                <c:pt idx="93" formatCode="0.0">
                  <c:v>27.88</c:v>
                </c:pt>
                <c:pt idx="94" formatCode="0.0">
                  <c:v>28.06</c:v>
                </c:pt>
                <c:pt idx="95" formatCode="0.0">
                  <c:v>28.07</c:v>
                </c:pt>
                <c:pt idx="96" formatCode="0.0">
                  <c:v>27.9</c:v>
                </c:pt>
                <c:pt idx="97" formatCode="0.0">
                  <c:v>27.78</c:v>
                </c:pt>
                <c:pt idx="98" formatCode="0.0">
                  <c:v>27.89</c:v>
                </c:pt>
                <c:pt idx="99" formatCode="0.0">
                  <c:v>28.8</c:v>
                </c:pt>
                <c:pt idx="100" formatCode="0.0">
                  <c:v>28.15</c:v>
                </c:pt>
                <c:pt idx="101" formatCode="0.0">
                  <c:v>28.5</c:v>
                </c:pt>
                <c:pt idx="102" formatCode="0.0">
                  <c:v>28.75</c:v>
                </c:pt>
                <c:pt idx="103" formatCode="0.0">
                  <c:v>28.93</c:v>
                </c:pt>
                <c:pt idx="104" formatCode="0.0">
                  <c:v>28.89</c:v>
                </c:pt>
                <c:pt idx="105" formatCode="0.0">
                  <c:v>28.46</c:v>
                </c:pt>
                <c:pt idx="106" formatCode="0.0">
                  <c:v>28.36</c:v>
                </c:pt>
                <c:pt idx="107" formatCode="0.0">
                  <c:v>28.95</c:v>
                </c:pt>
                <c:pt idx="108" formatCode="0.0">
                  <c:v>28.42</c:v>
                </c:pt>
                <c:pt idx="109" formatCode="0.0">
                  <c:v>28.77</c:v>
                </c:pt>
                <c:pt idx="110" formatCode="0.0">
                  <c:v>28.56</c:v>
                </c:pt>
                <c:pt idx="111" formatCode="0.0">
                  <c:v>29.65</c:v>
                </c:pt>
                <c:pt idx="112" formatCode="0.0">
                  <c:v>29.06</c:v>
                </c:pt>
                <c:pt idx="113" formatCode="0.0">
                  <c:v>28.53</c:v>
                </c:pt>
                <c:pt idx="114" formatCode="0.0">
                  <c:v>27.98</c:v>
                </c:pt>
                <c:pt idx="115" formatCode="0.0">
                  <c:v>27.69</c:v>
                </c:pt>
                <c:pt idx="116" formatCode="0.0">
                  <c:v>27.27</c:v>
                </c:pt>
                <c:pt idx="117" formatCode="0.0">
                  <c:v>26.9</c:v>
                </c:pt>
                <c:pt idx="118" formatCode="0.0">
                  <c:v>26.48</c:v>
                </c:pt>
                <c:pt idx="119" formatCode="0.0">
                  <c:v>27.4</c:v>
                </c:pt>
                <c:pt idx="120" formatCode="0.0">
                  <c:v>27.84</c:v>
                </c:pt>
                <c:pt idx="121" formatCode="0.0">
                  <c:v>28.5</c:v>
                </c:pt>
                <c:pt idx="122" formatCode="0.0">
                  <c:v>27.75</c:v>
                </c:pt>
                <c:pt idx="123" formatCode="0.0">
                  <c:v>27.68</c:v>
                </c:pt>
                <c:pt idx="124" formatCode="0.0">
                  <c:v>28.84</c:v>
                </c:pt>
                <c:pt idx="125" formatCode="0.0">
                  <c:v>28.81</c:v>
                </c:pt>
                <c:pt idx="126" formatCode="0.0">
                  <c:v>28.75</c:v>
                </c:pt>
                <c:pt idx="127" formatCode="0.0">
                  <c:v>28.71</c:v>
                </c:pt>
                <c:pt idx="128" formatCode="0.0">
                  <c:v>28.54</c:v>
                </c:pt>
                <c:pt idx="129" formatCode="0.0">
                  <c:v>27.3</c:v>
                </c:pt>
                <c:pt idx="130" formatCode="0.0">
                  <c:v>27.65</c:v>
                </c:pt>
                <c:pt idx="131" formatCode="0.0">
                  <c:v>28.08</c:v>
                </c:pt>
                <c:pt idx="132" formatCode="0.0">
                  <c:v>28.35</c:v>
                </c:pt>
                <c:pt idx="133" formatCode="0.0">
                  <c:v>28.47</c:v>
                </c:pt>
                <c:pt idx="134" formatCode="0.0">
                  <c:v>28.1</c:v>
                </c:pt>
                <c:pt idx="135" formatCode="0.0">
                  <c:v>28.12</c:v>
                </c:pt>
                <c:pt idx="136" formatCode="0.0">
                  <c:v>29.15</c:v>
                </c:pt>
                <c:pt idx="137" formatCode="0.0">
                  <c:v>29.32</c:v>
                </c:pt>
                <c:pt idx="138" formatCode="0.0">
                  <c:v>29.47</c:v>
                </c:pt>
                <c:pt idx="139" formatCode="0.0">
                  <c:v>29.32</c:v>
                </c:pt>
                <c:pt idx="140" formatCode="0.0">
                  <c:v>29.23</c:v>
                </c:pt>
                <c:pt idx="141" formatCode="0.0">
                  <c:v>28.64</c:v>
                </c:pt>
                <c:pt idx="142" formatCode="0.0">
                  <c:v>28.79</c:v>
                </c:pt>
                <c:pt idx="143" formatCode="0.0">
                  <c:v>28.78</c:v>
                </c:pt>
                <c:pt idx="144" formatCode="0.0">
                  <c:v>28.7</c:v>
                </c:pt>
                <c:pt idx="145" formatCode="0.0">
                  <c:v>27.96</c:v>
                </c:pt>
                <c:pt idx="146" formatCode="0.0">
                  <c:v>27.39</c:v>
                </c:pt>
                <c:pt idx="147" formatCode="0.0">
                  <c:v>28.65</c:v>
                </c:pt>
                <c:pt idx="148" formatCode="0.0">
                  <c:v>28.72</c:v>
                </c:pt>
                <c:pt idx="149" formatCode="0.0">
                  <c:v>28.41</c:v>
                </c:pt>
                <c:pt idx="150" formatCode="0.0">
                  <c:v>28.46</c:v>
                </c:pt>
                <c:pt idx="151" formatCode="0.0">
                  <c:v>28.46</c:v>
                </c:pt>
                <c:pt idx="152" formatCode="0.0">
                  <c:v>27.98</c:v>
                </c:pt>
                <c:pt idx="153" formatCode="0.0">
                  <c:v>28.04</c:v>
                </c:pt>
                <c:pt idx="154" formatCode="0.0">
                  <c:v>28.36</c:v>
                </c:pt>
                <c:pt idx="155" formatCode="0.0">
                  <c:v>28.88</c:v>
                </c:pt>
                <c:pt idx="156" formatCode="0.0">
                  <c:v>28.81</c:v>
                </c:pt>
                <c:pt idx="157" formatCode="0.0">
                  <c:v>28.26</c:v>
                </c:pt>
                <c:pt idx="158" formatCode="0.0">
                  <c:v>28.4</c:v>
                </c:pt>
                <c:pt idx="159" formatCode="0.0">
                  <c:v>29.07</c:v>
                </c:pt>
                <c:pt idx="160" formatCode="0.0">
                  <c:v>28.87</c:v>
                </c:pt>
                <c:pt idx="161" formatCode="0.0">
                  <c:v>29.145</c:v>
                </c:pt>
                <c:pt idx="162" formatCode="0.0">
                  <c:v>29.527000000000001</c:v>
                </c:pt>
                <c:pt idx="163" formatCode="0.0">
                  <c:v>29.318999999999999</c:v>
                </c:pt>
                <c:pt idx="164" formatCode="0.0">
                  <c:v>28.75</c:v>
                </c:pt>
                <c:pt idx="165" formatCode="0.0">
                  <c:v>28.477</c:v>
                </c:pt>
                <c:pt idx="166" formatCode="0.0">
                  <c:v>28.844999999999999</c:v>
                </c:pt>
                <c:pt idx="167" formatCode="0.0">
                  <c:v>29.058</c:v>
                </c:pt>
                <c:pt idx="168" formatCode="0.0">
                  <c:v>28.965</c:v>
                </c:pt>
                <c:pt idx="169" formatCode="0.0">
                  <c:v>28.843</c:v>
                </c:pt>
                <c:pt idx="170" formatCode="0.0">
                  <c:v>28.574000000000002</c:v>
                </c:pt>
                <c:pt idx="171" formatCode="0.0">
                  <c:v>28.66</c:v>
                </c:pt>
                <c:pt idx="172" formatCode="0.0">
                  <c:v>29.405000000000001</c:v>
                </c:pt>
                <c:pt idx="173" formatCode="0.0">
                  <c:v>29.975999999999999</c:v>
                </c:pt>
                <c:pt idx="174" formatCode="0.0">
                  <c:v>29.954999999999998</c:v>
                </c:pt>
                <c:pt idx="175" formatCode="0.0">
                  <c:v>30.007000000000001</c:v>
                </c:pt>
                <c:pt idx="176" formatCode="0.0">
                  <c:v>29.739000000000001</c:v>
                </c:pt>
                <c:pt idx="177" formatCode="0.0">
                  <c:v>29.667999999999999</c:v>
                </c:pt>
                <c:pt idx="178" formatCode="0.0">
                  <c:v>29.440999999999999</c:v>
                </c:pt>
                <c:pt idx="179" formatCode="0.0">
                  <c:v>30.12</c:v>
                </c:pt>
                <c:pt idx="180" formatCode="0.0">
                  <c:v>29.998000000000001</c:v>
                </c:pt>
                <c:pt idx="181" formatCode="0.0">
                  <c:v>29.291</c:v>
                </c:pt>
                <c:pt idx="182" formatCode="0.0">
                  <c:v>29.155999999999999</c:v>
                </c:pt>
                <c:pt idx="183" formatCode="0.0">
                  <c:v>29.027999999999999</c:v>
                </c:pt>
                <c:pt idx="184" formatCode="0.0">
                  <c:v>28.783000000000001</c:v>
                </c:pt>
                <c:pt idx="185" formatCode="0.0">
                  <c:v>28.806999999999999</c:v>
                </c:pt>
                <c:pt idx="186" formatCode="0.0">
                  <c:v>28.954999999999998</c:v>
                </c:pt>
                <c:pt idx="187" formatCode="0.0">
                  <c:v>28.808</c:v>
                </c:pt>
                <c:pt idx="188" formatCode="0.0">
                  <c:v>28.745000000000001</c:v>
                </c:pt>
                <c:pt idx="189" formatCode="0.0">
                  <c:v>28.504999999999999</c:v>
                </c:pt>
                <c:pt idx="190" formatCode="0.0">
                  <c:v>28.074999999999999</c:v>
                </c:pt>
              </c:numCache>
            </c:numRef>
          </c:yVal>
          <c:smooth val="0"/>
          <c:extLst>
            <c:ext xmlns:c16="http://schemas.microsoft.com/office/drawing/2014/chart" uri="{C3380CC4-5D6E-409C-BE32-E72D297353CC}">
              <c16:uniqueId val="{00000000-4B0A-4045-AF44-9E67486E14BD}"/>
            </c:ext>
          </c:extLst>
        </c:ser>
        <c:dLbls>
          <c:showLegendKey val="0"/>
          <c:showVal val="0"/>
          <c:showCatName val="0"/>
          <c:showSerName val="0"/>
          <c:showPercent val="0"/>
          <c:showBubbleSize val="0"/>
        </c:dLbls>
        <c:axId val="634521800"/>
        <c:axId val="634522192"/>
      </c:scatterChart>
      <c:valAx>
        <c:axId val="634521800"/>
        <c:scaling>
          <c:orientation val="minMax"/>
          <c:max val="2024"/>
          <c:min val="2001"/>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522192"/>
        <c:crosses val="autoZero"/>
        <c:crossBetween val="midCat"/>
        <c:majorUnit val="1"/>
        <c:minorUnit val="0.16670000000000004"/>
      </c:valAx>
      <c:valAx>
        <c:axId val="634522192"/>
        <c:scaling>
          <c:orientation val="minMax"/>
          <c:min val="26"/>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5218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Catedral, 60ft</a:t>
            </a:r>
          </a:p>
        </c:rich>
      </c:tx>
      <c:layout>
        <c:manualLayout>
          <c:xMode val="edge"/>
          <c:yMode val="edge"/>
          <c:x val="0.43365849937827383"/>
          <c:y val="2.3529411764705882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0"/>
          <c:order val="0"/>
          <c:tx>
            <c:v>Galeta Upstream</c:v>
          </c:tx>
          <c:spPr>
            <a:ln w="28575" cap="rnd">
              <a:solidFill>
                <a:srgbClr val="2D11FB"/>
              </a:solidFill>
              <a:round/>
            </a:ln>
            <a:effectLst/>
          </c:spPr>
          <c:marker>
            <c:symbol val="none"/>
          </c:marker>
          <c:trendline>
            <c:spPr>
              <a:ln w="19050" cap="rnd">
                <a:solidFill>
                  <a:schemeClr val="accent1"/>
                </a:solidFill>
                <a:prstDash val="sysDot"/>
              </a:ln>
              <a:effectLst/>
            </c:spPr>
            <c:trendlineType val="linear"/>
            <c:dispRSqr val="0"/>
            <c:dispEq val="1"/>
            <c:trendlineLbl>
              <c:layout>
                <c:manualLayout>
                  <c:x val="-0.54618416221288402"/>
                  <c:y val="-0.19487911069939787"/>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Vert_Pac!$C$100:$C$291</c:f>
              <c:numCache>
                <c:formatCode>0.0</c:formatCode>
                <c:ptCount val="192"/>
                <c:pt idx="0">
                  <c:v>2001</c:v>
                </c:pt>
                <c:pt idx="1">
                  <c:v>2001.0833333333333</c:v>
                </c:pt>
                <c:pt idx="2">
                  <c:v>2001.1666666666667</c:v>
                </c:pt>
                <c:pt idx="3">
                  <c:v>2001.25</c:v>
                </c:pt>
                <c:pt idx="4">
                  <c:v>2001.3333333333333</c:v>
                </c:pt>
                <c:pt idx="5">
                  <c:v>2001.4166666666667</c:v>
                </c:pt>
                <c:pt idx="6">
                  <c:v>2001.5</c:v>
                </c:pt>
                <c:pt idx="7">
                  <c:v>2001.5833333333333</c:v>
                </c:pt>
                <c:pt idx="8">
                  <c:v>2001.6666666666667</c:v>
                </c:pt>
                <c:pt idx="9">
                  <c:v>2001.75</c:v>
                </c:pt>
                <c:pt idx="10">
                  <c:v>2001.8333333333333</c:v>
                </c:pt>
                <c:pt idx="11">
                  <c:v>2001.9166666666667</c:v>
                </c:pt>
                <c:pt idx="12">
                  <c:v>2002</c:v>
                </c:pt>
                <c:pt idx="13">
                  <c:v>2002.0833333333333</c:v>
                </c:pt>
                <c:pt idx="14">
                  <c:v>2002.1666666666667</c:v>
                </c:pt>
                <c:pt idx="15">
                  <c:v>2002.25</c:v>
                </c:pt>
                <c:pt idx="16">
                  <c:v>2002.3333333333333</c:v>
                </c:pt>
                <c:pt idx="17">
                  <c:v>2002.4166666666667</c:v>
                </c:pt>
                <c:pt idx="18">
                  <c:v>2002.5</c:v>
                </c:pt>
                <c:pt idx="19">
                  <c:v>2002.5833333333333</c:v>
                </c:pt>
                <c:pt idx="20">
                  <c:v>2002.6666666666667</c:v>
                </c:pt>
                <c:pt idx="21">
                  <c:v>2002.75</c:v>
                </c:pt>
                <c:pt idx="22">
                  <c:v>2002.8333333333333</c:v>
                </c:pt>
                <c:pt idx="23">
                  <c:v>2002.9166666666667</c:v>
                </c:pt>
                <c:pt idx="24">
                  <c:v>2003</c:v>
                </c:pt>
                <c:pt idx="25">
                  <c:v>2003.0833333333333</c:v>
                </c:pt>
                <c:pt idx="26">
                  <c:v>2003.1666666666667</c:v>
                </c:pt>
                <c:pt idx="27">
                  <c:v>2003.25</c:v>
                </c:pt>
                <c:pt idx="28">
                  <c:v>2003.3333333333333</c:v>
                </c:pt>
                <c:pt idx="29">
                  <c:v>2003.4166666666667</c:v>
                </c:pt>
                <c:pt idx="30">
                  <c:v>2003.5</c:v>
                </c:pt>
                <c:pt idx="31">
                  <c:v>2003.5833333333333</c:v>
                </c:pt>
                <c:pt idx="32">
                  <c:v>2003.6666666666667</c:v>
                </c:pt>
                <c:pt idx="33">
                  <c:v>2003.75</c:v>
                </c:pt>
                <c:pt idx="34">
                  <c:v>2003.8333333333333</c:v>
                </c:pt>
                <c:pt idx="35">
                  <c:v>2003.9166666666667</c:v>
                </c:pt>
                <c:pt idx="36">
                  <c:v>2004</c:v>
                </c:pt>
                <c:pt idx="37">
                  <c:v>2004.0833333333333</c:v>
                </c:pt>
                <c:pt idx="38">
                  <c:v>2004.1666666666667</c:v>
                </c:pt>
                <c:pt idx="39">
                  <c:v>2004.25</c:v>
                </c:pt>
                <c:pt idx="40">
                  <c:v>2004.3333333333333</c:v>
                </c:pt>
                <c:pt idx="41">
                  <c:v>2004.4166666666667</c:v>
                </c:pt>
                <c:pt idx="42">
                  <c:v>2004.5</c:v>
                </c:pt>
                <c:pt idx="43">
                  <c:v>2004.5833333333333</c:v>
                </c:pt>
                <c:pt idx="44">
                  <c:v>2004.6666666666667</c:v>
                </c:pt>
                <c:pt idx="45">
                  <c:v>2004.75</c:v>
                </c:pt>
                <c:pt idx="46">
                  <c:v>2004.8333333333333</c:v>
                </c:pt>
                <c:pt idx="47">
                  <c:v>2004.9166666666667</c:v>
                </c:pt>
                <c:pt idx="48">
                  <c:v>2005</c:v>
                </c:pt>
                <c:pt idx="49">
                  <c:v>2005.0833333333333</c:v>
                </c:pt>
                <c:pt idx="50">
                  <c:v>2005.1666666666667</c:v>
                </c:pt>
                <c:pt idx="51">
                  <c:v>2005.25</c:v>
                </c:pt>
                <c:pt idx="52">
                  <c:v>2005.3333333333333</c:v>
                </c:pt>
                <c:pt idx="53">
                  <c:v>2005.4166666666667</c:v>
                </c:pt>
                <c:pt idx="54">
                  <c:v>2005.5</c:v>
                </c:pt>
                <c:pt idx="55">
                  <c:v>2005.5833333333333</c:v>
                </c:pt>
                <c:pt idx="56">
                  <c:v>2005.6666666666667</c:v>
                </c:pt>
                <c:pt idx="57">
                  <c:v>2005.75</c:v>
                </c:pt>
                <c:pt idx="58">
                  <c:v>2005.8333333333333</c:v>
                </c:pt>
                <c:pt idx="59">
                  <c:v>2005.9166666666667</c:v>
                </c:pt>
                <c:pt idx="60">
                  <c:v>2006</c:v>
                </c:pt>
                <c:pt idx="61">
                  <c:v>2006.0833333333333</c:v>
                </c:pt>
                <c:pt idx="62">
                  <c:v>2006.1666666666667</c:v>
                </c:pt>
                <c:pt idx="63">
                  <c:v>2006.25</c:v>
                </c:pt>
                <c:pt idx="64">
                  <c:v>2006.3333333333333</c:v>
                </c:pt>
                <c:pt idx="65">
                  <c:v>2006.4166666666667</c:v>
                </c:pt>
                <c:pt idx="66">
                  <c:v>2006.5</c:v>
                </c:pt>
                <c:pt idx="67">
                  <c:v>2006.5833333333333</c:v>
                </c:pt>
                <c:pt idx="68">
                  <c:v>2006.6666666666667</c:v>
                </c:pt>
                <c:pt idx="69">
                  <c:v>2006.75</c:v>
                </c:pt>
                <c:pt idx="70">
                  <c:v>2006.8333333333333</c:v>
                </c:pt>
                <c:pt idx="71">
                  <c:v>2006.9166666666667</c:v>
                </c:pt>
                <c:pt idx="72">
                  <c:v>2007</c:v>
                </c:pt>
                <c:pt idx="73">
                  <c:v>2007.0833333333333</c:v>
                </c:pt>
                <c:pt idx="74">
                  <c:v>2007.1666666666667</c:v>
                </c:pt>
                <c:pt idx="75">
                  <c:v>2007.25</c:v>
                </c:pt>
                <c:pt idx="76">
                  <c:v>2007.3333333333333</c:v>
                </c:pt>
                <c:pt idx="77">
                  <c:v>2007.4166666666667</c:v>
                </c:pt>
                <c:pt idx="78">
                  <c:v>2007.5</c:v>
                </c:pt>
                <c:pt idx="79">
                  <c:v>2007.5833333333333</c:v>
                </c:pt>
                <c:pt idx="80">
                  <c:v>2007.6666666666667</c:v>
                </c:pt>
                <c:pt idx="81">
                  <c:v>2007.75</c:v>
                </c:pt>
                <c:pt idx="82">
                  <c:v>2007.8333333333333</c:v>
                </c:pt>
                <c:pt idx="83">
                  <c:v>2007.9166666666667</c:v>
                </c:pt>
                <c:pt idx="84">
                  <c:v>2008</c:v>
                </c:pt>
                <c:pt idx="85">
                  <c:v>2008.0833333333333</c:v>
                </c:pt>
                <c:pt idx="86">
                  <c:v>2008.1666666666667</c:v>
                </c:pt>
                <c:pt idx="87">
                  <c:v>2008.25</c:v>
                </c:pt>
                <c:pt idx="88">
                  <c:v>2008.3333333333333</c:v>
                </c:pt>
                <c:pt idx="89">
                  <c:v>2008.4166666666667</c:v>
                </c:pt>
                <c:pt idx="90">
                  <c:v>2008.5</c:v>
                </c:pt>
                <c:pt idx="91">
                  <c:v>2008.5833333333333</c:v>
                </c:pt>
                <c:pt idx="92">
                  <c:v>2008.6666666666667</c:v>
                </c:pt>
                <c:pt idx="93">
                  <c:v>2008.75</c:v>
                </c:pt>
                <c:pt idx="94">
                  <c:v>2008.8333333333333</c:v>
                </c:pt>
                <c:pt idx="95">
                  <c:v>2008.9166666666667</c:v>
                </c:pt>
                <c:pt idx="96">
                  <c:v>2009</c:v>
                </c:pt>
                <c:pt idx="97">
                  <c:v>2009.0833333333333</c:v>
                </c:pt>
                <c:pt idx="98">
                  <c:v>2009.1666666666667</c:v>
                </c:pt>
                <c:pt idx="99">
                  <c:v>2009.25</c:v>
                </c:pt>
                <c:pt idx="100">
                  <c:v>2009.3333333333333</c:v>
                </c:pt>
                <c:pt idx="101">
                  <c:v>2009.4166666666667</c:v>
                </c:pt>
                <c:pt idx="102">
                  <c:v>2009.5</c:v>
                </c:pt>
                <c:pt idx="103">
                  <c:v>2009.5833333333333</c:v>
                </c:pt>
                <c:pt idx="104">
                  <c:v>2009.6666666666667</c:v>
                </c:pt>
                <c:pt idx="105">
                  <c:v>2009.75</c:v>
                </c:pt>
                <c:pt idx="106">
                  <c:v>2009.8333333333333</c:v>
                </c:pt>
                <c:pt idx="107">
                  <c:v>2009.9166666666667</c:v>
                </c:pt>
                <c:pt idx="108">
                  <c:v>2010</c:v>
                </c:pt>
                <c:pt idx="109">
                  <c:v>2010.0833333333333</c:v>
                </c:pt>
                <c:pt idx="110">
                  <c:v>2010.1666666666667</c:v>
                </c:pt>
                <c:pt idx="111">
                  <c:v>2010.25</c:v>
                </c:pt>
                <c:pt idx="112">
                  <c:v>2010.3333333333333</c:v>
                </c:pt>
                <c:pt idx="113">
                  <c:v>2010.4166666666667</c:v>
                </c:pt>
                <c:pt idx="114">
                  <c:v>2010.5</c:v>
                </c:pt>
                <c:pt idx="115">
                  <c:v>2010.5833333333333</c:v>
                </c:pt>
                <c:pt idx="116">
                  <c:v>2010.6666666666667</c:v>
                </c:pt>
                <c:pt idx="117">
                  <c:v>2010.75</c:v>
                </c:pt>
                <c:pt idx="118">
                  <c:v>2010.8333333333333</c:v>
                </c:pt>
                <c:pt idx="119">
                  <c:v>2010.9166666666667</c:v>
                </c:pt>
                <c:pt idx="120">
                  <c:v>2011</c:v>
                </c:pt>
                <c:pt idx="121">
                  <c:v>2011.0833333333333</c:v>
                </c:pt>
                <c:pt idx="122">
                  <c:v>2011.1666666666667</c:v>
                </c:pt>
                <c:pt idx="123">
                  <c:v>2011.25</c:v>
                </c:pt>
                <c:pt idx="124">
                  <c:v>2011.3333333333333</c:v>
                </c:pt>
                <c:pt idx="125">
                  <c:v>2011.4166666666667</c:v>
                </c:pt>
                <c:pt idx="126">
                  <c:v>2011.5</c:v>
                </c:pt>
                <c:pt idx="127">
                  <c:v>2011.5833333333333</c:v>
                </c:pt>
                <c:pt idx="128">
                  <c:v>2011.6666666666667</c:v>
                </c:pt>
                <c:pt idx="129">
                  <c:v>2011.75</c:v>
                </c:pt>
                <c:pt idx="130">
                  <c:v>2011.8333333333333</c:v>
                </c:pt>
                <c:pt idx="131">
                  <c:v>2011.9166666666667</c:v>
                </c:pt>
                <c:pt idx="132">
                  <c:v>2012</c:v>
                </c:pt>
                <c:pt idx="133">
                  <c:v>2012.0833333333333</c:v>
                </c:pt>
                <c:pt idx="134">
                  <c:v>2012.1666666666667</c:v>
                </c:pt>
                <c:pt idx="135">
                  <c:v>2012.25</c:v>
                </c:pt>
                <c:pt idx="136">
                  <c:v>2012.3333333333333</c:v>
                </c:pt>
                <c:pt idx="137">
                  <c:v>2012.4166666666667</c:v>
                </c:pt>
                <c:pt idx="138">
                  <c:v>2012.5</c:v>
                </c:pt>
                <c:pt idx="139">
                  <c:v>2012.5833333333333</c:v>
                </c:pt>
                <c:pt idx="140">
                  <c:v>2012.6666666666667</c:v>
                </c:pt>
                <c:pt idx="141">
                  <c:v>2012.75</c:v>
                </c:pt>
                <c:pt idx="142">
                  <c:v>2012.8333333333333</c:v>
                </c:pt>
                <c:pt idx="143">
                  <c:v>2012.9166666666667</c:v>
                </c:pt>
                <c:pt idx="144">
                  <c:v>2013</c:v>
                </c:pt>
                <c:pt idx="145">
                  <c:v>2013.0833333333333</c:v>
                </c:pt>
                <c:pt idx="146">
                  <c:v>2013.1666666666667</c:v>
                </c:pt>
                <c:pt idx="147">
                  <c:v>2013.25</c:v>
                </c:pt>
                <c:pt idx="148">
                  <c:v>2013.3333333333333</c:v>
                </c:pt>
                <c:pt idx="149">
                  <c:v>2013.4166666666667</c:v>
                </c:pt>
                <c:pt idx="150">
                  <c:v>2013.5</c:v>
                </c:pt>
                <c:pt idx="151">
                  <c:v>2013.5833333333333</c:v>
                </c:pt>
                <c:pt idx="152">
                  <c:v>2013.6666666666667</c:v>
                </c:pt>
                <c:pt idx="153">
                  <c:v>2013.75</c:v>
                </c:pt>
                <c:pt idx="154">
                  <c:v>2013.8333333333333</c:v>
                </c:pt>
                <c:pt idx="155">
                  <c:v>2013.9166666666667</c:v>
                </c:pt>
                <c:pt idx="156">
                  <c:v>2014</c:v>
                </c:pt>
                <c:pt idx="157">
                  <c:v>2014.0833333333333</c:v>
                </c:pt>
                <c:pt idx="158">
                  <c:v>2014.1666666666667</c:v>
                </c:pt>
                <c:pt idx="159">
                  <c:v>2014.25</c:v>
                </c:pt>
                <c:pt idx="160">
                  <c:v>2014.3333333333333</c:v>
                </c:pt>
                <c:pt idx="161">
                  <c:v>2014.4166666666667</c:v>
                </c:pt>
                <c:pt idx="162">
                  <c:v>2014.5</c:v>
                </c:pt>
                <c:pt idx="163">
                  <c:v>2014.5833333333333</c:v>
                </c:pt>
                <c:pt idx="164">
                  <c:v>2014.6666666666667</c:v>
                </c:pt>
                <c:pt idx="165">
                  <c:v>2014.75</c:v>
                </c:pt>
                <c:pt idx="166">
                  <c:v>2014.8333333333333</c:v>
                </c:pt>
                <c:pt idx="167">
                  <c:v>2014.9166666666667</c:v>
                </c:pt>
                <c:pt idx="168">
                  <c:v>2015</c:v>
                </c:pt>
                <c:pt idx="169">
                  <c:v>2015.0833333333333</c:v>
                </c:pt>
                <c:pt idx="170">
                  <c:v>2015.1666666666667</c:v>
                </c:pt>
                <c:pt idx="171">
                  <c:v>2015.25</c:v>
                </c:pt>
                <c:pt idx="172">
                  <c:v>2015.3333333333333</c:v>
                </c:pt>
                <c:pt idx="173">
                  <c:v>2015.4166666666667</c:v>
                </c:pt>
                <c:pt idx="174">
                  <c:v>2015.5</c:v>
                </c:pt>
                <c:pt idx="175">
                  <c:v>2015.5833333333333</c:v>
                </c:pt>
                <c:pt idx="176">
                  <c:v>2015.6666666666667</c:v>
                </c:pt>
                <c:pt idx="177">
                  <c:v>2015.75</c:v>
                </c:pt>
                <c:pt idx="178">
                  <c:v>2015.8333333333333</c:v>
                </c:pt>
                <c:pt idx="179">
                  <c:v>2015.9166666666667</c:v>
                </c:pt>
                <c:pt idx="180">
                  <c:v>2016</c:v>
                </c:pt>
                <c:pt idx="181">
                  <c:v>2016.0833333333333</c:v>
                </c:pt>
                <c:pt idx="182">
                  <c:v>2016.1666666666667</c:v>
                </c:pt>
                <c:pt idx="183">
                  <c:v>2016.25</c:v>
                </c:pt>
                <c:pt idx="184">
                  <c:v>2016.3333333333333</c:v>
                </c:pt>
                <c:pt idx="185">
                  <c:v>2016.4166666666667</c:v>
                </c:pt>
                <c:pt idx="186">
                  <c:v>2016.5</c:v>
                </c:pt>
                <c:pt idx="187">
                  <c:v>2016.5833333333333</c:v>
                </c:pt>
                <c:pt idx="188">
                  <c:v>2016.6666666666667</c:v>
                </c:pt>
                <c:pt idx="189">
                  <c:v>2016.75</c:v>
                </c:pt>
                <c:pt idx="190">
                  <c:v>2016.8333333333333</c:v>
                </c:pt>
                <c:pt idx="191">
                  <c:v>2016.9166666666667</c:v>
                </c:pt>
              </c:numCache>
            </c:numRef>
          </c:xVal>
          <c:yVal>
            <c:numRef>
              <c:f>Vert_Pac!$AG$100:$AG$291</c:f>
              <c:numCache>
                <c:formatCode>General</c:formatCode>
                <c:ptCount val="192"/>
                <c:pt idx="101" formatCode="0.0">
                  <c:v>27.92</c:v>
                </c:pt>
                <c:pt idx="102" formatCode="0.0">
                  <c:v>28.06</c:v>
                </c:pt>
                <c:pt idx="103" formatCode="0.0">
                  <c:v>28.16</c:v>
                </c:pt>
                <c:pt idx="104" formatCode="0.0">
                  <c:v>28.03</c:v>
                </c:pt>
                <c:pt idx="105" formatCode="0.0">
                  <c:v>27.64</c:v>
                </c:pt>
                <c:pt idx="106" formatCode="0.0">
                  <c:v>27.86</c:v>
                </c:pt>
                <c:pt idx="107" formatCode="0.0">
                  <c:v>28.27</c:v>
                </c:pt>
                <c:pt idx="108" formatCode="0.0">
                  <c:v>27.78</c:v>
                </c:pt>
                <c:pt idx="109" formatCode="0.0">
                  <c:v>27.17</c:v>
                </c:pt>
                <c:pt idx="110" formatCode="0.0">
                  <c:v>26.85</c:v>
                </c:pt>
                <c:pt idx="111" formatCode="0.0">
                  <c:v>28.66</c:v>
                </c:pt>
                <c:pt idx="112" formatCode="0.0">
                  <c:v>27.85</c:v>
                </c:pt>
                <c:pt idx="113" formatCode="0.0">
                  <c:v>28.04</c:v>
                </c:pt>
                <c:pt idx="114" formatCode="0.0">
                  <c:v>27.04</c:v>
                </c:pt>
                <c:pt idx="115" formatCode="0.0">
                  <c:v>26.88</c:v>
                </c:pt>
                <c:pt idx="116" formatCode="0.0">
                  <c:v>26.5</c:v>
                </c:pt>
                <c:pt idx="117" formatCode="0.0">
                  <c:v>26.12</c:v>
                </c:pt>
                <c:pt idx="118" formatCode="0.0">
                  <c:v>25.46</c:v>
                </c:pt>
                <c:pt idx="119" formatCode="0.0">
                  <c:v>25.97</c:v>
                </c:pt>
                <c:pt idx="120" formatCode="0.0">
                  <c:v>26.29</c:v>
                </c:pt>
                <c:pt idx="121" formatCode="0.0">
                  <c:v>26.43</c:v>
                </c:pt>
                <c:pt idx="122" formatCode="0.0">
                  <c:v>24.96</c:v>
                </c:pt>
                <c:pt idx="123" formatCode="0.0">
                  <c:v>25.32</c:v>
                </c:pt>
                <c:pt idx="124" formatCode="0.0">
                  <c:v>27.44</c:v>
                </c:pt>
                <c:pt idx="125" formatCode="0.0">
                  <c:v>28.13</c:v>
                </c:pt>
                <c:pt idx="126" formatCode="0.0">
                  <c:v>27.77</c:v>
                </c:pt>
                <c:pt idx="127" formatCode="0.0">
                  <c:v>27.45</c:v>
                </c:pt>
                <c:pt idx="128" formatCode="0.0">
                  <c:v>27.56</c:v>
                </c:pt>
                <c:pt idx="129" formatCode="0.0">
                  <c:v>25.83</c:v>
                </c:pt>
                <c:pt idx="130" formatCode="0.0">
                  <c:v>25.98</c:v>
                </c:pt>
                <c:pt idx="131" formatCode="0.0">
                  <c:v>26.93</c:v>
                </c:pt>
                <c:pt idx="132" formatCode="0.0">
                  <c:v>26.82</c:v>
                </c:pt>
                <c:pt idx="133" formatCode="0.0">
                  <c:v>26.77</c:v>
                </c:pt>
                <c:pt idx="134" formatCode="0.0">
                  <c:v>26.31</c:v>
                </c:pt>
                <c:pt idx="135" formatCode="0.0">
                  <c:v>24.14</c:v>
                </c:pt>
                <c:pt idx="136" formatCode="0.0">
                  <c:v>28.27</c:v>
                </c:pt>
                <c:pt idx="137" formatCode="0.0">
                  <c:v>28.11</c:v>
                </c:pt>
                <c:pt idx="138" formatCode="0.0">
                  <c:v>28.52</c:v>
                </c:pt>
                <c:pt idx="139" formatCode="0.0">
                  <c:v>28.45</c:v>
                </c:pt>
                <c:pt idx="140" formatCode="0.0">
                  <c:v>27.87</c:v>
                </c:pt>
                <c:pt idx="141" formatCode="0.0">
                  <c:v>27.38</c:v>
                </c:pt>
                <c:pt idx="142" formatCode="0.0">
                  <c:v>27.81</c:v>
                </c:pt>
                <c:pt idx="143" formatCode="0.0">
                  <c:v>27.94</c:v>
                </c:pt>
                <c:pt idx="144" formatCode="0.0">
                  <c:v>27.41</c:v>
                </c:pt>
                <c:pt idx="145" formatCode="0.0">
                  <c:v>24.29</c:v>
                </c:pt>
                <c:pt idx="146" formatCode="0.0">
                  <c:v>23.36</c:v>
                </c:pt>
                <c:pt idx="147" formatCode="0.0">
                  <c:v>25.87</c:v>
                </c:pt>
                <c:pt idx="148" formatCode="0.0">
                  <c:v>27.55</c:v>
                </c:pt>
                <c:pt idx="149" formatCode="0.0">
                  <c:v>27.11</c:v>
                </c:pt>
                <c:pt idx="150" formatCode="0.0">
                  <c:v>27.14</c:v>
                </c:pt>
                <c:pt idx="151" formatCode="0.0">
                  <c:v>26.73</c:v>
                </c:pt>
                <c:pt idx="152" formatCode="0.0">
                  <c:v>26.35</c:v>
                </c:pt>
                <c:pt idx="153" formatCode="0.0">
                  <c:v>27.27</c:v>
                </c:pt>
                <c:pt idx="154" formatCode="0.0">
                  <c:v>27.18</c:v>
                </c:pt>
                <c:pt idx="155" formatCode="0.0">
                  <c:v>27.81</c:v>
                </c:pt>
                <c:pt idx="156" formatCode="0.0">
                  <c:v>27.56</c:v>
                </c:pt>
                <c:pt idx="157" formatCode="0.0">
                  <c:v>26.11</c:v>
                </c:pt>
                <c:pt idx="158" formatCode="0.0">
                  <c:v>25.79</c:v>
                </c:pt>
                <c:pt idx="159" formatCode="0.0">
                  <c:v>27.16</c:v>
                </c:pt>
                <c:pt idx="160" formatCode="0.0">
                  <c:v>27.41</c:v>
                </c:pt>
                <c:pt idx="161" formatCode="0.0">
                  <c:v>28.22</c:v>
                </c:pt>
                <c:pt idx="162" formatCode="0.0">
                  <c:v>28.77</c:v>
                </c:pt>
                <c:pt idx="163" formatCode="0.0">
                  <c:v>28.47</c:v>
                </c:pt>
                <c:pt idx="164" formatCode="0.0">
                  <c:v>27.37</c:v>
                </c:pt>
                <c:pt idx="165" formatCode="0.0">
                  <c:v>27.44</c:v>
                </c:pt>
                <c:pt idx="166" formatCode="0.0">
                  <c:v>27.85</c:v>
                </c:pt>
                <c:pt idx="167" formatCode="0.0">
                  <c:v>28.28</c:v>
                </c:pt>
                <c:pt idx="168" formatCode="0.0">
                  <c:v>28.53</c:v>
                </c:pt>
                <c:pt idx="169" formatCode="0.0">
                  <c:v>28.15</c:v>
                </c:pt>
                <c:pt idx="170" formatCode="0.0">
                  <c:v>25.61</c:v>
                </c:pt>
                <c:pt idx="171" formatCode="0.0">
                  <c:v>24.93</c:v>
                </c:pt>
                <c:pt idx="172" formatCode="0.0">
                  <c:v>28.24</c:v>
                </c:pt>
                <c:pt idx="173" formatCode="0.0">
                  <c:v>28.83</c:v>
                </c:pt>
                <c:pt idx="174" formatCode="0.0">
                  <c:v>29.04</c:v>
                </c:pt>
                <c:pt idx="175" formatCode="0.0">
                  <c:v>29.3</c:v>
                </c:pt>
                <c:pt idx="176" formatCode="0.0">
                  <c:v>28.96</c:v>
                </c:pt>
                <c:pt idx="177" formatCode="0.0">
                  <c:v>28.85</c:v>
                </c:pt>
                <c:pt idx="178" formatCode="0.0">
                  <c:v>28.95</c:v>
                </c:pt>
                <c:pt idx="179" formatCode="0.0">
                  <c:v>29.56</c:v>
                </c:pt>
                <c:pt idx="180" formatCode="0.0">
                  <c:v>28.87</c:v>
                </c:pt>
              </c:numCache>
            </c:numRef>
          </c:yVal>
          <c:smooth val="0"/>
          <c:extLst>
            <c:ext xmlns:c16="http://schemas.microsoft.com/office/drawing/2014/chart" uri="{C3380CC4-5D6E-409C-BE32-E72D297353CC}">
              <c16:uniqueId val="{00000000-C6A0-4333-9990-12DC3952DC33}"/>
            </c:ext>
          </c:extLst>
        </c:ser>
        <c:dLbls>
          <c:showLegendKey val="0"/>
          <c:showVal val="0"/>
          <c:showCatName val="0"/>
          <c:showSerName val="0"/>
          <c:showPercent val="0"/>
          <c:showBubbleSize val="0"/>
        </c:dLbls>
        <c:axId val="634522976"/>
        <c:axId val="634523368"/>
      </c:scatterChart>
      <c:valAx>
        <c:axId val="634522976"/>
        <c:scaling>
          <c:orientation val="minMax"/>
          <c:max val="2024"/>
          <c:min val="2001"/>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523368"/>
        <c:crosses val="autoZero"/>
        <c:crossBetween val="midCat"/>
        <c:majorUnit val="1"/>
        <c:minorUnit val="0.16670000000000004"/>
      </c:valAx>
      <c:valAx>
        <c:axId val="634523368"/>
        <c:scaling>
          <c:orientation val="minMax"/>
          <c:min val="23"/>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5229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Jicarita Sur, 10ft</a:t>
            </a:r>
          </a:p>
        </c:rich>
      </c:tx>
      <c:layout>
        <c:manualLayout>
          <c:xMode val="edge"/>
          <c:yMode val="edge"/>
          <c:x val="0.4309551878216169"/>
          <c:y val="3.1372549019607843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0"/>
          <c:order val="0"/>
          <c:tx>
            <c:v>Galeta Upstream</c:v>
          </c:tx>
          <c:spPr>
            <a:ln w="28575" cap="rnd">
              <a:solidFill>
                <a:srgbClr val="2D11FB"/>
              </a:solidFill>
              <a:round/>
            </a:ln>
            <a:effectLst/>
          </c:spPr>
          <c:marker>
            <c:symbol val="none"/>
          </c:marker>
          <c:trendline>
            <c:spPr>
              <a:ln w="19050" cap="rnd">
                <a:solidFill>
                  <a:schemeClr val="accent1"/>
                </a:solidFill>
                <a:prstDash val="sysDot"/>
              </a:ln>
              <a:effectLst/>
            </c:spPr>
            <c:trendlineType val="linear"/>
            <c:dispRSqr val="0"/>
            <c:dispEq val="1"/>
            <c:trendlineLbl>
              <c:layout>
                <c:manualLayout>
                  <c:x val="-0.71702004246540596"/>
                  <c:y val="-0.3614089856415007"/>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Vert_Pac!$C$100:$C$279</c:f>
              <c:numCache>
                <c:formatCode>0.0</c:formatCode>
                <c:ptCount val="180"/>
                <c:pt idx="0">
                  <c:v>2001</c:v>
                </c:pt>
                <c:pt idx="1">
                  <c:v>2001.0833333333333</c:v>
                </c:pt>
                <c:pt idx="2">
                  <c:v>2001.1666666666667</c:v>
                </c:pt>
                <c:pt idx="3">
                  <c:v>2001.25</c:v>
                </c:pt>
                <c:pt idx="4">
                  <c:v>2001.3333333333333</c:v>
                </c:pt>
                <c:pt idx="5">
                  <c:v>2001.4166666666667</c:v>
                </c:pt>
                <c:pt idx="6">
                  <c:v>2001.5</c:v>
                </c:pt>
                <c:pt idx="7">
                  <c:v>2001.5833333333333</c:v>
                </c:pt>
                <c:pt idx="8">
                  <c:v>2001.6666666666667</c:v>
                </c:pt>
                <c:pt idx="9">
                  <c:v>2001.75</c:v>
                </c:pt>
                <c:pt idx="10">
                  <c:v>2001.8333333333333</c:v>
                </c:pt>
                <c:pt idx="11">
                  <c:v>2001.9166666666667</c:v>
                </c:pt>
                <c:pt idx="12">
                  <c:v>2002</c:v>
                </c:pt>
                <c:pt idx="13">
                  <c:v>2002.0833333333333</c:v>
                </c:pt>
                <c:pt idx="14">
                  <c:v>2002.1666666666667</c:v>
                </c:pt>
                <c:pt idx="15">
                  <c:v>2002.25</c:v>
                </c:pt>
                <c:pt idx="16">
                  <c:v>2002.3333333333333</c:v>
                </c:pt>
                <c:pt idx="17">
                  <c:v>2002.4166666666667</c:v>
                </c:pt>
                <c:pt idx="18">
                  <c:v>2002.5</c:v>
                </c:pt>
                <c:pt idx="19">
                  <c:v>2002.5833333333333</c:v>
                </c:pt>
                <c:pt idx="20">
                  <c:v>2002.6666666666667</c:v>
                </c:pt>
                <c:pt idx="21">
                  <c:v>2002.75</c:v>
                </c:pt>
                <c:pt idx="22">
                  <c:v>2002.8333333333333</c:v>
                </c:pt>
                <c:pt idx="23">
                  <c:v>2002.9166666666667</c:v>
                </c:pt>
                <c:pt idx="24">
                  <c:v>2003</c:v>
                </c:pt>
                <c:pt idx="25">
                  <c:v>2003.0833333333333</c:v>
                </c:pt>
                <c:pt idx="26">
                  <c:v>2003.1666666666667</c:v>
                </c:pt>
                <c:pt idx="27">
                  <c:v>2003.25</c:v>
                </c:pt>
                <c:pt idx="28">
                  <c:v>2003.3333333333333</c:v>
                </c:pt>
                <c:pt idx="29">
                  <c:v>2003.4166666666667</c:v>
                </c:pt>
                <c:pt idx="30">
                  <c:v>2003.5</c:v>
                </c:pt>
                <c:pt idx="31">
                  <c:v>2003.5833333333333</c:v>
                </c:pt>
                <c:pt idx="32">
                  <c:v>2003.6666666666667</c:v>
                </c:pt>
                <c:pt idx="33">
                  <c:v>2003.75</c:v>
                </c:pt>
                <c:pt idx="34">
                  <c:v>2003.8333333333333</c:v>
                </c:pt>
                <c:pt idx="35">
                  <c:v>2003.9166666666667</c:v>
                </c:pt>
                <c:pt idx="36">
                  <c:v>2004</c:v>
                </c:pt>
                <c:pt idx="37">
                  <c:v>2004.0833333333333</c:v>
                </c:pt>
                <c:pt idx="38">
                  <c:v>2004.1666666666667</c:v>
                </c:pt>
                <c:pt idx="39">
                  <c:v>2004.25</c:v>
                </c:pt>
                <c:pt idx="40">
                  <c:v>2004.3333333333333</c:v>
                </c:pt>
                <c:pt idx="41">
                  <c:v>2004.4166666666667</c:v>
                </c:pt>
                <c:pt idx="42">
                  <c:v>2004.5</c:v>
                </c:pt>
                <c:pt idx="43">
                  <c:v>2004.5833333333333</c:v>
                </c:pt>
                <c:pt idx="44">
                  <c:v>2004.6666666666667</c:v>
                </c:pt>
                <c:pt idx="45">
                  <c:v>2004.75</c:v>
                </c:pt>
                <c:pt idx="46">
                  <c:v>2004.8333333333333</c:v>
                </c:pt>
                <c:pt idx="47">
                  <c:v>2004.9166666666667</c:v>
                </c:pt>
                <c:pt idx="48">
                  <c:v>2005</c:v>
                </c:pt>
                <c:pt idx="49">
                  <c:v>2005.0833333333333</c:v>
                </c:pt>
                <c:pt idx="50">
                  <c:v>2005.1666666666667</c:v>
                </c:pt>
                <c:pt idx="51">
                  <c:v>2005.25</c:v>
                </c:pt>
                <c:pt idx="52">
                  <c:v>2005.3333333333333</c:v>
                </c:pt>
                <c:pt idx="53">
                  <c:v>2005.4166666666667</c:v>
                </c:pt>
                <c:pt idx="54">
                  <c:v>2005.5</c:v>
                </c:pt>
                <c:pt idx="55">
                  <c:v>2005.5833333333333</c:v>
                </c:pt>
                <c:pt idx="56">
                  <c:v>2005.6666666666667</c:v>
                </c:pt>
                <c:pt idx="57">
                  <c:v>2005.75</c:v>
                </c:pt>
                <c:pt idx="58">
                  <c:v>2005.8333333333333</c:v>
                </c:pt>
                <c:pt idx="59">
                  <c:v>2005.9166666666667</c:v>
                </c:pt>
                <c:pt idx="60">
                  <c:v>2006</c:v>
                </c:pt>
                <c:pt idx="61">
                  <c:v>2006.0833333333333</c:v>
                </c:pt>
                <c:pt idx="62">
                  <c:v>2006.1666666666667</c:v>
                </c:pt>
                <c:pt idx="63">
                  <c:v>2006.25</c:v>
                </c:pt>
                <c:pt idx="64">
                  <c:v>2006.3333333333333</c:v>
                </c:pt>
                <c:pt idx="65">
                  <c:v>2006.4166666666667</c:v>
                </c:pt>
                <c:pt idx="66">
                  <c:v>2006.5</c:v>
                </c:pt>
                <c:pt idx="67">
                  <c:v>2006.5833333333333</c:v>
                </c:pt>
                <c:pt idx="68">
                  <c:v>2006.6666666666667</c:v>
                </c:pt>
                <c:pt idx="69">
                  <c:v>2006.75</c:v>
                </c:pt>
                <c:pt idx="70">
                  <c:v>2006.8333333333333</c:v>
                </c:pt>
                <c:pt idx="71">
                  <c:v>2006.9166666666667</c:v>
                </c:pt>
                <c:pt idx="72">
                  <c:v>2007</c:v>
                </c:pt>
                <c:pt idx="73">
                  <c:v>2007.0833333333333</c:v>
                </c:pt>
                <c:pt idx="74">
                  <c:v>2007.1666666666667</c:v>
                </c:pt>
                <c:pt idx="75">
                  <c:v>2007.25</c:v>
                </c:pt>
                <c:pt idx="76">
                  <c:v>2007.3333333333333</c:v>
                </c:pt>
                <c:pt idx="77">
                  <c:v>2007.4166666666667</c:v>
                </c:pt>
                <c:pt idx="78">
                  <c:v>2007.5</c:v>
                </c:pt>
                <c:pt idx="79">
                  <c:v>2007.5833333333333</c:v>
                </c:pt>
                <c:pt idx="80">
                  <c:v>2007.6666666666667</c:v>
                </c:pt>
                <c:pt idx="81">
                  <c:v>2007.75</c:v>
                </c:pt>
                <c:pt idx="82">
                  <c:v>2007.8333333333333</c:v>
                </c:pt>
                <c:pt idx="83">
                  <c:v>2007.9166666666667</c:v>
                </c:pt>
                <c:pt idx="84">
                  <c:v>2008</c:v>
                </c:pt>
                <c:pt idx="85">
                  <c:v>2008.0833333333333</c:v>
                </c:pt>
                <c:pt idx="86">
                  <c:v>2008.1666666666667</c:v>
                </c:pt>
                <c:pt idx="87">
                  <c:v>2008.25</c:v>
                </c:pt>
                <c:pt idx="88">
                  <c:v>2008.3333333333333</c:v>
                </c:pt>
                <c:pt idx="89">
                  <c:v>2008.4166666666667</c:v>
                </c:pt>
                <c:pt idx="90">
                  <c:v>2008.5</c:v>
                </c:pt>
                <c:pt idx="91">
                  <c:v>2008.5833333333333</c:v>
                </c:pt>
                <c:pt idx="92">
                  <c:v>2008.6666666666667</c:v>
                </c:pt>
                <c:pt idx="93">
                  <c:v>2008.75</c:v>
                </c:pt>
                <c:pt idx="94">
                  <c:v>2008.8333333333333</c:v>
                </c:pt>
                <c:pt idx="95">
                  <c:v>2008.9166666666667</c:v>
                </c:pt>
                <c:pt idx="96">
                  <c:v>2009</c:v>
                </c:pt>
                <c:pt idx="97">
                  <c:v>2009.0833333333333</c:v>
                </c:pt>
                <c:pt idx="98">
                  <c:v>2009.1666666666667</c:v>
                </c:pt>
                <c:pt idx="99">
                  <c:v>2009.25</c:v>
                </c:pt>
                <c:pt idx="100">
                  <c:v>2009.3333333333333</c:v>
                </c:pt>
                <c:pt idx="101">
                  <c:v>2009.4166666666667</c:v>
                </c:pt>
                <c:pt idx="102">
                  <c:v>2009.5</c:v>
                </c:pt>
                <c:pt idx="103">
                  <c:v>2009.5833333333333</c:v>
                </c:pt>
                <c:pt idx="104">
                  <c:v>2009.6666666666667</c:v>
                </c:pt>
                <c:pt idx="105">
                  <c:v>2009.75</c:v>
                </c:pt>
                <c:pt idx="106">
                  <c:v>2009.8333333333333</c:v>
                </c:pt>
                <c:pt idx="107">
                  <c:v>2009.9166666666667</c:v>
                </c:pt>
                <c:pt idx="108">
                  <c:v>2010</c:v>
                </c:pt>
                <c:pt idx="109">
                  <c:v>2010.0833333333333</c:v>
                </c:pt>
                <c:pt idx="110">
                  <c:v>2010.1666666666667</c:v>
                </c:pt>
                <c:pt idx="111">
                  <c:v>2010.25</c:v>
                </c:pt>
                <c:pt idx="112">
                  <c:v>2010.3333333333333</c:v>
                </c:pt>
                <c:pt idx="113">
                  <c:v>2010.4166666666667</c:v>
                </c:pt>
                <c:pt idx="114">
                  <c:v>2010.5</c:v>
                </c:pt>
                <c:pt idx="115">
                  <c:v>2010.5833333333333</c:v>
                </c:pt>
                <c:pt idx="116">
                  <c:v>2010.6666666666667</c:v>
                </c:pt>
                <c:pt idx="117">
                  <c:v>2010.75</c:v>
                </c:pt>
                <c:pt idx="118">
                  <c:v>2010.8333333333333</c:v>
                </c:pt>
                <c:pt idx="119">
                  <c:v>2010.9166666666667</c:v>
                </c:pt>
                <c:pt idx="120">
                  <c:v>2011</c:v>
                </c:pt>
                <c:pt idx="121">
                  <c:v>2011.0833333333333</c:v>
                </c:pt>
                <c:pt idx="122">
                  <c:v>2011.1666666666667</c:v>
                </c:pt>
                <c:pt idx="123">
                  <c:v>2011.25</c:v>
                </c:pt>
                <c:pt idx="124">
                  <c:v>2011.3333333333333</c:v>
                </c:pt>
                <c:pt idx="125">
                  <c:v>2011.4166666666667</c:v>
                </c:pt>
                <c:pt idx="126">
                  <c:v>2011.5</c:v>
                </c:pt>
                <c:pt idx="127">
                  <c:v>2011.5833333333333</c:v>
                </c:pt>
                <c:pt idx="128">
                  <c:v>2011.6666666666667</c:v>
                </c:pt>
                <c:pt idx="129">
                  <c:v>2011.75</c:v>
                </c:pt>
                <c:pt idx="130">
                  <c:v>2011.8333333333333</c:v>
                </c:pt>
                <c:pt idx="131">
                  <c:v>2011.9166666666667</c:v>
                </c:pt>
                <c:pt idx="132">
                  <c:v>2012</c:v>
                </c:pt>
                <c:pt idx="133">
                  <c:v>2012.0833333333333</c:v>
                </c:pt>
                <c:pt idx="134">
                  <c:v>2012.1666666666667</c:v>
                </c:pt>
                <c:pt idx="135">
                  <c:v>2012.25</c:v>
                </c:pt>
                <c:pt idx="136">
                  <c:v>2012.3333333333333</c:v>
                </c:pt>
                <c:pt idx="137">
                  <c:v>2012.4166666666667</c:v>
                </c:pt>
                <c:pt idx="138">
                  <c:v>2012.5</c:v>
                </c:pt>
                <c:pt idx="139">
                  <c:v>2012.5833333333333</c:v>
                </c:pt>
                <c:pt idx="140">
                  <c:v>2012.6666666666667</c:v>
                </c:pt>
                <c:pt idx="141">
                  <c:v>2012.75</c:v>
                </c:pt>
                <c:pt idx="142">
                  <c:v>2012.8333333333333</c:v>
                </c:pt>
                <c:pt idx="143">
                  <c:v>2012.9166666666667</c:v>
                </c:pt>
                <c:pt idx="144">
                  <c:v>2013</c:v>
                </c:pt>
                <c:pt idx="145">
                  <c:v>2013.0833333333333</c:v>
                </c:pt>
                <c:pt idx="146">
                  <c:v>2013.1666666666667</c:v>
                </c:pt>
                <c:pt idx="147">
                  <c:v>2013.25</c:v>
                </c:pt>
                <c:pt idx="148">
                  <c:v>2013.3333333333333</c:v>
                </c:pt>
                <c:pt idx="149">
                  <c:v>2013.4166666666667</c:v>
                </c:pt>
                <c:pt idx="150">
                  <c:v>2013.5</c:v>
                </c:pt>
                <c:pt idx="151">
                  <c:v>2013.5833333333333</c:v>
                </c:pt>
                <c:pt idx="152">
                  <c:v>2013.6666666666667</c:v>
                </c:pt>
                <c:pt idx="153">
                  <c:v>2013.75</c:v>
                </c:pt>
                <c:pt idx="154">
                  <c:v>2013.8333333333333</c:v>
                </c:pt>
                <c:pt idx="155">
                  <c:v>2013.9166666666667</c:v>
                </c:pt>
                <c:pt idx="156">
                  <c:v>2014</c:v>
                </c:pt>
                <c:pt idx="157">
                  <c:v>2014.0833333333333</c:v>
                </c:pt>
                <c:pt idx="158">
                  <c:v>2014.1666666666667</c:v>
                </c:pt>
                <c:pt idx="159">
                  <c:v>2014.25</c:v>
                </c:pt>
                <c:pt idx="160">
                  <c:v>2014.3333333333333</c:v>
                </c:pt>
                <c:pt idx="161">
                  <c:v>2014.4166666666667</c:v>
                </c:pt>
                <c:pt idx="162">
                  <c:v>2014.5</c:v>
                </c:pt>
                <c:pt idx="163">
                  <c:v>2014.5833333333333</c:v>
                </c:pt>
                <c:pt idx="164">
                  <c:v>2014.6666666666667</c:v>
                </c:pt>
                <c:pt idx="165">
                  <c:v>2014.75</c:v>
                </c:pt>
                <c:pt idx="166">
                  <c:v>2014.8333333333333</c:v>
                </c:pt>
                <c:pt idx="167">
                  <c:v>2014.9166666666667</c:v>
                </c:pt>
                <c:pt idx="168">
                  <c:v>2015</c:v>
                </c:pt>
                <c:pt idx="169">
                  <c:v>2015.0833333333333</c:v>
                </c:pt>
                <c:pt idx="170">
                  <c:v>2015.1666666666667</c:v>
                </c:pt>
                <c:pt idx="171">
                  <c:v>2015.25</c:v>
                </c:pt>
                <c:pt idx="172">
                  <c:v>2015.3333333333333</c:v>
                </c:pt>
                <c:pt idx="173">
                  <c:v>2015.4166666666667</c:v>
                </c:pt>
                <c:pt idx="174">
                  <c:v>2015.5</c:v>
                </c:pt>
                <c:pt idx="175">
                  <c:v>2015.5833333333333</c:v>
                </c:pt>
                <c:pt idx="176">
                  <c:v>2015.6666666666667</c:v>
                </c:pt>
                <c:pt idx="177">
                  <c:v>2015.75</c:v>
                </c:pt>
                <c:pt idx="178">
                  <c:v>2015.8333333333333</c:v>
                </c:pt>
                <c:pt idx="179">
                  <c:v>2015.9166666666667</c:v>
                </c:pt>
              </c:numCache>
            </c:numRef>
          </c:xVal>
          <c:yVal>
            <c:numRef>
              <c:f>Vert_Pac!$AI$100:$AI$279</c:f>
              <c:numCache>
                <c:formatCode>General</c:formatCode>
                <c:ptCount val="180"/>
                <c:pt idx="59" formatCode="0.0">
                  <c:v>28.23</c:v>
                </c:pt>
                <c:pt idx="60" formatCode="0.0">
                  <c:v>28.37</c:v>
                </c:pt>
                <c:pt idx="61" formatCode="0.0">
                  <c:v>28.01</c:v>
                </c:pt>
                <c:pt idx="62" formatCode="0.0">
                  <c:v>27.94</c:v>
                </c:pt>
                <c:pt idx="63" formatCode="0.0">
                  <c:v>28.16</c:v>
                </c:pt>
                <c:pt idx="64" formatCode="0.0">
                  <c:v>27.29</c:v>
                </c:pt>
                <c:pt idx="65" formatCode="0.0">
                  <c:v>27.89</c:v>
                </c:pt>
                <c:pt idx="66" formatCode="0.0">
                  <c:v>28.76</c:v>
                </c:pt>
                <c:pt idx="67" formatCode="0.0">
                  <c:v>28.76</c:v>
                </c:pt>
                <c:pt idx="68" formatCode="0.0">
                  <c:v>28.61</c:v>
                </c:pt>
                <c:pt idx="69" formatCode="0.0">
                  <c:v>28.54</c:v>
                </c:pt>
                <c:pt idx="70" formatCode="0.0">
                  <c:v>28.05</c:v>
                </c:pt>
                <c:pt idx="71" formatCode="0.0">
                  <c:v>28.46</c:v>
                </c:pt>
                <c:pt idx="72" formatCode="0.0">
                  <c:v>28.53</c:v>
                </c:pt>
                <c:pt idx="73" formatCode="0.0">
                  <c:v>28.66</c:v>
                </c:pt>
                <c:pt idx="74" formatCode="0.0">
                  <c:v>28.42</c:v>
                </c:pt>
                <c:pt idx="75" formatCode="0.0">
                  <c:v>28.03</c:v>
                </c:pt>
                <c:pt idx="76" formatCode="0.0">
                  <c:v>27.06</c:v>
                </c:pt>
                <c:pt idx="77" formatCode="0.0">
                  <c:v>27.13</c:v>
                </c:pt>
                <c:pt idx="78" formatCode="0.0">
                  <c:v>27.89</c:v>
                </c:pt>
                <c:pt idx="79" formatCode="0.0">
                  <c:v>27.49</c:v>
                </c:pt>
                <c:pt idx="80" formatCode="0.0">
                  <c:v>27.23</c:v>
                </c:pt>
                <c:pt idx="81" formatCode="0.0">
                  <c:v>26.18</c:v>
                </c:pt>
                <c:pt idx="82" formatCode="0.0">
                  <c:v>26.31</c:v>
                </c:pt>
                <c:pt idx="83" formatCode="0.0">
                  <c:v>27.41</c:v>
                </c:pt>
                <c:pt idx="84" formatCode="0.0">
                  <c:v>27.61</c:v>
                </c:pt>
                <c:pt idx="85" formatCode="0.0">
                  <c:v>27.88</c:v>
                </c:pt>
                <c:pt idx="86" formatCode="0.0">
                  <c:v>27.82</c:v>
                </c:pt>
                <c:pt idx="87" formatCode="0.0">
                  <c:v>27.51</c:v>
                </c:pt>
                <c:pt idx="88" formatCode="0.0">
                  <c:v>27.4</c:v>
                </c:pt>
                <c:pt idx="89" formatCode="0.0">
                  <c:v>27.89</c:v>
                </c:pt>
                <c:pt idx="90" formatCode="0.0">
                  <c:v>27.96</c:v>
                </c:pt>
                <c:pt idx="91" formatCode="0.0">
                  <c:v>27.83</c:v>
                </c:pt>
                <c:pt idx="92" formatCode="0.0">
                  <c:v>27.52</c:v>
                </c:pt>
                <c:pt idx="93" formatCode="0.0">
                  <c:v>27.39</c:v>
                </c:pt>
                <c:pt idx="94" formatCode="0.0">
                  <c:v>27.51</c:v>
                </c:pt>
                <c:pt idx="95" formatCode="0.0">
                  <c:v>27.57</c:v>
                </c:pt>
                <c:pt idx="96" formatCode="0.0">
                  <c:v>27.58</c:v>
                </c:pt>
                <c:pt idx="97" formatCode="0.0">
                  <c:v>27.19</c:v>
                </c:pt>
                <c:pt idx="98" formatCode="0.0">
                  <c:v>27.79</c:v>
                </c:pt>
                <c:pt idx="99" formatCode="0.0">
                  <c:v>28.23</c:v>
                </c:pt>
                <c:pt idx="100" formatCode="0.0">
                  <c:v>27.55</c:v>
                </c:pt>
                <c:pt idx="101" formatCode="0.0">
                  <c:v>28.26</c:v>
                </c:pt>
                <c:pt idx="102" formatCode="0.0">
                  <c:v>28.24</c:v>
                </c:pt>
                <c:pt idx="103" formatCode="0.0">
                  <c:v>28.4</c:v>
                </c:pt>
                <c:pt idx="104" formatCode="0.0">
                  <c:v>28.46</c:v>
                </c:pt>
                <c:pt idx="105" formatCode="0.0">
                  <c:v>28.3</c:v>
                </c:pt>
                <c:pt idx="106" formatCode="0.0">
                  <c:v>28.29</c:v>
                </c:pt>
                <c:pt idx="107" formatCode="0.0">
                  <c:v>28.7</c:v>
                </c:pt>
                <c:pt idx="108" formatCode="0.0">
                  <c:v>28.32</c:v>
                </c:pt>
                <c:pt idx="109" formatCode="0.0">
                  <c:v>28.55</c:v>
                </c:pt>
                <c:pt idx="110" formatCode="0.0">
                  <c:v>28.25</c:v>
                </c:pt>
                <c:pt idx="111" formatCode="0.0">
                  <c:v>29.97</c:v>
                </c:pt>
                <c:pt idx="112" formatCode="0.0">
                  <c:v>28.87</c:v>
                </c:pt>
                <c:pt idx="113" formatCode="0.0">
                  <c:v>28.51</c:v>
                </c:pt>
                <c:pt idx="114" formatCode="0.0">
                  <c:v>27.54</c:v>
                </c:pt>
                <c:pt idx="115" formatCode="0.0">
                  <c:v>27.3</c:v>
                </c:pt>
                <c:pt idx="116" formatCode="0.0">
                  <c:v>26.81</c:v>
                </c:pt>
                <c:pt idx="117" formatCode="0.0">
                  <c:v>26.46</c:v>
                </c:pt>
                <c:pt idx="118" formatCode="0.0">
                  <c:v>26.13</c:v>
                </c:pt>
                <c:pt idx="119" formatCode="0.0">
                  <c:v>26.72</c:v>
                </c:pt>
                <c:pt idx="120" formatCode="0.0">
                  <c:v>27.14</c:v>
                </c:pt>
                <c:pt idx="121" formatCode="0.0">
                  <c:v>28.2</c:v>
                </c:pt>
                <c:pt idx="122" formatCode="0.0">
                  <c:v>27.17</c:v>
                </c:pt>
                <c:pt idx="123" formatCode="0.0">
                  <c:v>26.78</c:v>
                </c:pt>
                <c:pt idx="124" formatCode="0.0">
                  <c:v>27.75</c:v>
                </c:pt>
                <c:pt idx="125" formatCode="0.0">
                  <c:v>28.1</c:v>
                </c:pt>
                <c:pt idx="126" formatCode="0.0">
                  <c:v>27.95</c:v>
                </c:pt>
                <c:pt idx="127" formatCode="0.0">
                  <c:v>27.96</c:v>
                </c:pt>
                <c:pt idx="128" formatCode="0.0">
                  <c:v>27.89</c:v>
                </c:pt>
                <c:pt idx="129" formatCode="0.0">
                  <c:v>26.38</c:v>
                </c:pt>
                <c:pt idx="130" formatCode="0.0">
                  <c:v>26.98</c:v>
                </c:pt>
                <c:pt idx="131" formatCode="0.0">
                  <c:v>27.51</c:v>
                </c:pt>
                <c:pt idx="132" formatCode="0.0">
                  <c:v>28.05</c:v>
                </c:pt>
                <c:pt idx="133" formatCode="0.0">
                  <c:v>28.53</c:v>
                </c:pt>
                <c:pt idx="134" formatCode="0.0">
                  <c:v>28.23</c:v>
                </c:pt>
                <c:pt idx="135" formatCode="0.0">
                  <c:v>27.71</c:v>
                </c:pt>
                <c:pt idx="136" formatCode="0.0">
                  <c:v>28.8</c:v>
                </c:pt>
                <c:pt idx="137" formatCode="0.0">
                  <c:v>28.84</c:v>
                </c:pt>
                <c:pt idx="138" formatCode="0.0">
                  <c:v>28.97</c:v>
                </c:pt>
                <c:pt idx="139" formatCode="0.0">
                  <c:v>28.82</c:v>
                </c:pt>
                <c:pt idx="140" formatCode="0.0">
                  <c:v>28.68</c:v>
                </c:pt>
                <c:pt idx="141" formatCode="0.0">
                  <c:v>28.13</c:v>
                </c:pt>
                <c:pt idx="142" formatCode="0.0">
                  <c:v>28.24</c:v>
                </c:pt>
                <c:pt idx="143" formatCode="0.0">
                  <c:v>28.25</c:v>
                </c:pt>
                <c:pt idx="144" formatCode="0.0">
                  <c:v>28.47</c:v>
                </c:pt>
                <c:pt idx="145" formatCode="0.0">
                  <c:v>27.89</c:v>
                </c:pt>
                <c:pt idx="146" formatCode="0.0">
                  <c:v>26.93</c:v>
                </c:pt>
                <c:pt idx="147" formatCode="0.0">
                  <c:v>28.37</c:v>
                </c:pt>
                <c:pt idx="148" formatCode="0.0">
                  <c:v>28.02</c:v>
                </c:pt>
                <c:pt idx="149" formatCode="0.0">
                  <c:v>27.9</c:v>
                </c:pt>
                <c:pt idx="150" formatCode="0.0">
                  <c:v>27.95</c:v>
                </c:pt>
                <c:pt idx="151" formatCode="0.0">
                  <c:v>27.89</c:v>
                </c:pt>
                <c:pt idx="152" formatCode="0.0">
                  <c:v>27.57</c:v>
                </c:pt>
                <c:pt idx="153" formatCode="0.0">
                  <c:v>27.77</c:v>
                </c:pt>
                <c:pt idx="154" formatCode="0.0">
                  <c:v>28.01</c:v>
                </c:pt>
                <c:pt idx="155" formatCode="0.0">
                  <c:v>28.49</c:v>
                </c:pt>
                <c:pt idx="156" formatCode="0.0">
                  <c:v>28.9</c:v>
                </c:pt>
                <c:pt idx="157" formatCode="0.0">
                  <c:v>28.55</c:v>
                </c:pt>
                <c:pt idx="158" formatCode="0.0">
                  <c:v>28.92</c:v>
                </c:pt>
                <c:pt idx="159" formatCode="0.0">
                  <c:v>28.43</c:v>
                </c:pt>
                <c:pt idx="160" formatCode="0.0">
                  <c:v>28.32</c:v>
                </c:pt>
                <c:pt idx="161" formatCode="0.0">
                  <c:v>28.84</c:v>
                </c:pt>
              </c:numCache>
            </c:numRef>
          </c:yVal>
          <c:smooth val="0"/>
          <c:extLst>
            <c:ext xmlns:c16="http://schemas.microsoft.com/office/drawing/2014/chart" uri="{C3380CC4-5D6E-409C-BE32-E72D297353CC}">
              <c16:uniqueId val="{00000000-FB55-459A-B350-1FCCE0134FD4}"/>
            </c:ext>
          </c:extLst>
        </c:ser>
        <c:dLbls>
          <c:showLegendKey val="0"/>
          <c:showVal val="0"/>
          <c:showCatName val="0"/>
          <c:showSerName val="0"/>
          <c:showPercent val="0"/>
          <c:showBubbleSize val="0"/>
        </c:dLbls>
        <c:axId val="634524152"/>
        <c:axId val="634524544"/>
      </c:scatterChart>
      <c:valAx>
        <c:axId val="634524152"/>
        <c:scaling>
          <c:orientation val="minMax"/>
          <c:max val="2024"/>
          <c:min val="2001"/>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524544"/>
        <c:crosses val="autoZero"/>
        <c:crossBetween val="midCat"/>
        <c:majorUnit val="1"/>
        <c:minorUnit val="0.16670000000000004"/>
      </c:valAx>
      <c:valAx>
        <c:axId val="634524544"/>
        <c:scaling>
          <c:orientation val="minMax"/>
          <c:min val="26"/>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5241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Jicarita Sur, 60ft</a:t>
            </a:r>
          </a:p>
        </c:rich>
      </c:tx>
      <c:layout>
        <c:manualLayout>
          <c:xMode val="edge"/>
          <c:yMode val="edge"/>
          <c:x val="0.4309551878216169"/>
          <c:y val="3.1372549019607843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0"/>
          <c:order val="0"/>
          <c:tx>
            <c:v>Galeta Upstream</c:v>
          </c:tx>
          <c:spPr>
            <a:ln w="28575" cap="rnd">
              <a:solidFill>
                <a:srgbClr val="2D11FB"/>
              </a:solidFill>
              <a:round/>
            </a:ln>
            <a:effectLst/>
          </c:spPr>
          <c:marker>
            <c:symbol val="none"/>
          </c:marker>
          <c:trendline>
            <c:spPr>
              <a:ln w="19050" cap="rnd">
                <a:solidFill>
                  <a:schemeClr val="accent1"/>
                </a:solidFill>
                <a:prstDash val="sysDot"/>
              </a:ln>
              <a:effectLst/>
            </c:spPr>
            <c:trendlineType val="linear"/>
            <c:dispRSqr val="0"/>
            <c:dispEq val="1"/>
            <c:trendlineLbl>
              <c:layout>
                <c:manualLayout>
                  <c:x val="-0.54070545079139265"/>
                  <c:y val="-6.7825227728886828E-2"/>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Vert_Pac!$C$100:$C$291</c:f>
              <c:numCache>
                <c:formatCode>0.0</c:formatCode>
                <c:ptCount val="192"/>
                <c:pt idx="0">
                  <c:v>2001</c:v>
                </c:pt>
                <c:pt idx="1">
                  <c:v>2001.0833333333333</c:v>
                </c:pt>
                <c:pt idx="2">
                  <c:v>2001.1666666666667</c:v>
                </c:pt>
                <c:pt idx="3">
                  <c:v>2001.25</c:v>
                </c:pt>
                <c:pt idx="4">
                  <c:v>2001.3333333333333</c:v>
                </c:pt>
                <c:pt idx="5">
                  <c:v>2001.4166666666667</c:v>
                </c:pt>
                <c:pt idx="6">
                  <c:v>2001.5</c:v>
                </c:pt>
                <c:pt idx="7">
                  <c:v>2001.5833333333333</c:v>
                </c:pt>
                <c:pt idx="8">
                  <c:v>2001.6666666666667</c:v>
                </c:pt>
                <c:pt idx="9">
                  <c:v>2001.75</c:v>
                </c:pt>
                <c:pt idx="10">
                  <c:v>2001.8333333333333</c:v>
                </c:pt>
                <c:pt idx="11">
                  <c:v>2001.9166666666667</c:v>
                </c:pt>
                <c:pt idx="12">
                  <c:v>2002</c:v>
                </c:pt>
                <c:pt idx="13">
                  <c:v>2002.0833333333333</c:v>
                </c:pt>
                <c:pt idx="14">
                  <c:v>2002.1666666666667</c:v>
                </c:pt>
                <c:pt idx="15">
                  <c:v>2002.25</c:v>
                </c:pt>
                <c:pt idx="16">
                  <c:v>2002.3333333333333</c:v>
                </c:pt>
                <c:pt idx="17">
                  <c:v>2002.4166666666667</c:v>
                </c:pt>
                <c:pt idx="18">
                  <c:v>2002.5</c:v>
                </c:pt>
                <c:pt idx="19">
                  <c:v>2002.5833333333333</c:v>
                </c:pt>
                <c:pt idx="20">
                  <c:v>2002.6666666666667</c:v>
                </c:pt>
                <c:pt idx="21">
                  <c:v>2002.75</c:v>
                </c:pt>
                <c:pt idx="22">
                  <c:v>2002.8333333333333</c:v>
                </c:pt>
                <c:pt idx="23">
                  <c:v>2002.9166666666667</c:v>
                </c:pt>
                <c:pt idx="24">
                  <c:v>2003</c:v>
                </c:pt>
                <c:pt idx="25">
                  <c:v>2003.0833333333333</c:v>
                </c:pt>
                <c:pt idx="26">
                  <c:v>2003.1666666666667</c:v>
                </c:pt>
                <c:pt idx="27">
                  <c:v>2003.25</c:v>
                </c:pt>
                <c:pt idx="28">
                  <c:v>2003.3333333333333</c:v>
                </c:pt>
                <c:pt idx="29">
                  <c:v>2003.4166666666667</c:v>
                </c:pt>
                <c:pt idx="30">
                  <c:v>2003.5</c:v>
                </c:pt>
                <c:pt idx="31">
                  <c:v>2003.5833333333333</c:v>
                </c:pt>
                <c:pt idx="32">
                  <c:v>2003.6666666666667</c:v>
                </c:pt>
                <c:pt idx="33">
                  <c:v>2003.75</c:v>
                </c:pt>
                <c:pt idx="34">
                  <c:v>2003.8333333333333</c:v>
                </c:pt>
                <c:pt idx="35">
                  <c:v>2003.9166666666667</c:v>
                </c:pt>
                <c:pt idx="36">
                  <c:v>2004</c:v>
                </c:pt>
                <c:pt idx="37">
                  <c:v>2004.0833333333333</c:v>
                </c:pt>
                <c:pt idx="38">
                  <c:v>2004.1666666666667</c:v>
                </c:pt>
                <c:pt idx="39">
                  <c:v>2004.25</c:v>
                </c:pt>
                <c:pt idx="40">
                  <c:v>2004.3333333333333</c:v>
                </c:pt>
                <c:pt idx="41">
                  <c:v>2004.4166666666667</c:v>
                </c:pt>
                <c:pt idx="42">
                  <c:v>2004.5</c:v>
                </c:pt>
                <c:pt idx="43">
                  <c:v>2004.5833333333333</c:v>
                </c:pt>
                <c:pt idx="44">
                  <c:v>2004.6666666666667</c:v>
                </c:pt>
                <c:pt idx="45">
                  <c:v>2004.75</c:v>
                </c:pt>
                <c:pt idx="46">
                  <c:v>2004.8333333333333</c:v>
                </c:pt>
                <c:pt idx="47">
                  <c:v>2004.9166666666667</c:v>
                </c:pt>
                <c:pt idx="48">
                  <c:v>2005</c:v>
                </c:pt>
                <c:pt idx="49">
                  <c:v>2005.0833333333333</c:v>
                </c:pt>
                <c:pt idx="50">
                  <c:v>2005.1666666666667</c:v>
                </c:pt>
                <c:pt idx="51">
                  <c:v>2005.25</c:v>
                </c:pt>
                <c:pt idx="52">
                  <c:v>2005.3333333333333</c:v>
                </c:pt>
                <c:pt idx="53">
                  <c:v>2005.4166666666667</c:v>
                </c:pt>
                <c:pt idx="54">
                  <c:v>2005.5</c:v>
                </c:pt>
                <c:pt idx="55">
                  <c:v>2005.5833333333333</c:v>
                </c:pt>
                <c:pt idx="56">
                  <c:v>2005.6666666666667</c:v>
                </c:pt>
                <c:pt idx="57">
                  <c:v>2005.75</c:v>
                </c:pt>
                <c:pt idx="58">
                  <c:v>2005.8333333333333</c:v>
                </c:pt>
                <c:pt idx="59">
                  <c:v>2005.9166666666667</c:v>
                </c:pt>
                <c:pt idx="60">
                  <c:v>2006</c:v>
                </c:pt>
                <c:pt idx="61">
                  <c:v>2006.0833333333333</c:v>
                </c:pt>
                <c:pt idx="62">
                  <c:v>2006.1666666666667</c:v>
                </c:pt>
                <c:pt idx="63">
                  <c:v>2006.25</c:v>
                </c:pt>
                <c:pt idx="64">
                  <c:v>2006.3333333333333</c:v>
                </c:pt>
                <c:pt idx="65">
                  <c:v>2006.4166666666667</c:v>
                </c:pt>
                <c:pt idx="66">
                  <c:v>2006.5</c:v>
                </c:pt>
                <c:pt idx="67">
                  <c:v>2006.5833333333333</c:v>
                </c:pt>
                <c:pt idx="68">
                  <c:v>2006.6666666666667</c:v>
                </c:pt>
                <c:pt idx="69">
                  <c:v>2006.75</c:v>
                </c:pt>
                <c:pt idx="70">
                  <c:v>2006.8333333333333</c:v>
                </c:pt>
                <c:pt idx="71">
                  <c:v>2006.9166666666667</c:v>
                </c:pt>
                <c:pt idx="72">
                  <c:v>2007</c:v>
                </c:pt>
                <c:pt idx="73">
                  <c:v>2007.0833333333333</c:v>
                </c:pt>
                <c:pt idx="74">
                  <c:v>2007.1666666666667</c:v>
                </c:pt>
                <c:pt idx="75">
                  <c:v>2007.25</c:v>
                </c:pt>
                <c:pt idx="76">
                  <c:v>2007.3333333333333</c:v>
                </c:pt>
                <c:pt idx="77">
                  <c:v>2007.4166666666667</c:v>
                </c:pt>
                <c:pt idx="78">
                  <c:v>2007.5</c:v>
                </c:pt>
                <c:pt idx="79">
                  <c:v>2007.5833333333333</c:v>
                </c:pt>
                <c:pt idx="80">
                  <c:v>2007.6666666666667</c:v>
                </c:pt>
                <c:pt idx="81">
                  <c:v>2007.75</c:v>
                </c:pt>
                <c:pt idx="82">
                  <c:v>2007.8333333333333</c:v>
                </c:pt>
                <c:pt idx="83">
                  <c:v>2007.9166666666667</c:v>
                </c:pt>
                <c:pt idx="84">
                  <c:v>2008</c:v>
                </c:pt>
                <c:pt idx="85">
                  <c:v>2008.0833333333333</c:v>
                </c:pt>
                <c:pt idx="86">
                  <c:v>2008.1666666666667</c:v>
                </c:pt>
                <c:pt idx="87">
                  <c:v>2008.25</c:v>
                </c:pt>
                <c:pt idx="88">
                  <c:v>2008.3333333333333</c:v>
                </c:pt>
                <c:pt idx="89">
                  <c:v>2008.4166666666667</c:v>
                </c:pt>
                <c:pt idx="90">
                  <c:v>2008.5</c:v>
                </c:pt>
                <c:pt idx="91">
                  <c:v>2008.5833333333333</c:v>
                </c:pt>
                <c:pt idx="92">
                  <c:v>2008.6666666666667</c:v>
                </c:pt>
                <c:pt idx="93">
                  <c:v>2008.75</c:v>
                </c:pt>
                <c:pt idx="94">
                  <c:v>2008.8333333333333</c:v>
                </c:pt>
                <c:pt idx="95">
                  <c:v>2008.9166666666667</c:v>
                </c:pt>
                <c:pt idx="96">
                  <c:v>2009</c:v>
                </c:pt>
                <c:pt idx="97">
                  <c:v>2009.0833333333333</c:v>
                </c:pt>
                <c:pt idx="98">
                  <c:v>2009.1666666666667</c:v>
                </c:pt>
                <c:pt idx="99">
                  <c:v>2009.25</c:v>
                </c:pt>
                <c:pt idx="100">
                  <c:v>2009.3333333333333</c:v>
                </c:pt>
                <c:pt idx="101">
                  <c:v>2009.4166666666667</c:v>
                </c:pt>
                <c:pt idx="102">
                  <c:v>2009.5</c:v>
                </c:pt>
                <c:pt idx="103">
                  <c:v>2009.5833333333333</c:v>
                </c:pt>
                <c:pt idx="104">
                  <c:v>2009.6666666666667</c:v>
                </c:pt>
                <c:pt idx="105">
                  <c:v>2009.75</c:v>
                </c:pt>
                <c:pt idx="106">
                  <c:v>2009.8333333333333</c:v>
                </c:pt>
                <c:pt idx="107">
                  <c:v>2009.9166666666667</c:v>
                </c:pt>
                <c:pt idx="108">
                  <c:v>2010</c:v>
                </c:pt>
                <c:pt idx="109">
                  <c:v>2010.0833333333333</c:v>
                </c:pt>
                <c:pt idx="110">
                  <c:v>2010.1666666666667</c:v>
                </c:pt>
                <c:pt idx="111">
                  <c:v>2010.25</c:v>
                </c:pt>
                <c:pt idx="112">
                  <c:v>2010.3333333333333</c:v>
                </c:pt>
                <c:pt idx="113">
                  <c:v>2010.4166666666667</c:v>
                </c:pt>
                <c:pt idx="114">
                  <c:v>2010.5</c:v>
                </c:pt>
                <c:pt idx="115">
                  <c:v>2010.5833333333333</c:v>
                </c:pt>
                <c:pt idx="116">
                  <c:v>2010.6666666666667</c:v>
                </c:pt>
                <c:pt idx="117">
                  <c:v>2010.75</c:v>
                </c:pt>
                <c:pt idx="118">
                  <c:v>2010.8333333333333</c:v>
                </c:pt>
                <c:pt idx="119">
                  <c:v>2010.9166666666667</c:v>
                </c:pt>
                <c:pt idx="120">
                  <c:v>2011</c:v>
                </c:pt>
                <c:pt idx="121">
                  <c:v>2011.0833333333333</c:v>
                </c:pt>
                <c:pt idx="122">
                  <c:v>2011.1666666666667</c:v>
                </c:pt>
                <c:pt idx="123">
                  <c:v>2011.25</c:v>
                </c:pt>
                <c:pt idx="124">
                  <c:v>2011.3333333333333</c:v>
                </c:pt>
                <c:pt idx="125">
                  <c:v>2011.4166666666667</c:v>
                </c:pt>
                <c:pt idx="126">
                  <c:v>2011.5</c:v>
                </c:pt>
                <c:pt idx="127">
                  <c:v>2011.5833333333333</c:v>
                </c:pt>
                <c:pt idx="128">
                  <c:v>2011.6666666666667</c:v>
                </c:pt>
                <c:pt idx="129">
                  <c:v>2011.75</c:v>
                </c:pt>
                <c:pt idx="130">
                  <c:v>2011.8333333333333</c:v>
                </c:pt>
                <c:pt idx="131">
                  <c:v>2011.9166666666667</c:v>
                </c:pt>
                <c:pt idx="132">
                  <c:v>2012</c:v>
                </c:pt>
                <c:pt idx="133">
                  <c:v>2012.0833333333333</c:v>
                </c:pt>
                <c:pt idx="134">
                  <c:v>2012.1666666666667</c:v>
                </c:pt>
                <c:pt idx="135">
                  <c:v>2012.25</c:v>
                </c:pt>
                <c:pt idx="136">
                  <c:v>2012.3333333333333</c:v>
                </c:pt>
                <c:pt idx="137">
                  <c:v>2012.4166666666667</c:v>
                </c:pt>
                <c:pt idx="138">
                  <c:v>2012.5</c:v>
                </c:pt>
                <c:pt idx="139">
                  <c:v>2012.5833333333333</c:v>
                </c:pt>
                <c:pt idx="140">
                  <c:v>2012.6666666666667</c:v>
                </c:pt>
                <c:pt idx="141">
                  <c:v>2012.75</c:v>
                </c:pt>
                <c:pt idx="142">
                  <c:v>2012.8333333333333</c:v>
                </c:pt>
                <c:pt idx="143">
                  <c:v>2012.9166666666667</c:v>
                </c:pt>
                <c:pt idx="144">
                  <c:v>2013</c:v>
                </c:pt>
                <c:pt idx="145">
                  <c:v>2013.0833333333333</c:v>
                </c:pt>
                <c:pt idx="146">
                  <c:v>2013.1666666666667</c:v>
                </c:pt>
                <c:pt idx="147">
                  <c:v>2013.25</c:v>
                </c:pt>
                <c:pt idx="148">
                  <c:v>2013.3333333333333</c:v>
                </c:pt>
                <c:pt idx="149">
                  <c:v>2013.4166666666667</c:v>
                </c:pt>
                <c:pt idx="150">
                  <c:v>2013.5</c:v>
                </c:pt>
                <c:pt idx="151">
                  <c:v>2013.5833333333333</c:v>
                </c:pt>
                <c:pt idx="152">
                  <c:v>2013.6666666666667</c:v>
                </c:pt>
                <c:pt idx="153">
                  <c:v>2013.75</c:v>
                </c:pt>
                <c:pt idx="154">
                  <c:v>2013.8333333333333</c:v>
                </c:pt>
                <c:pt idx="155">
                  <c:v>2013.9166666666667</c:v>
                </c:pt>
                <c:pt idx="156">
                  <c:v>2014</c:v>
                </c:pt>
                <c:pt idx="157">
                  <c:v>2014.0833333333333</c:v>
                </c:pt>
                <c:pt idx="158">
                  <c:v>2014.1666666666667</c:v>
                </c:pt>
                <c:pt idx="159">
                  <c:v>2014.25</c:v>
                </c:pt>
                <c:pt idx="160">
                  <c:v>2014.3333333333333</c:v>
                </c:pt>
                <c:pt idx="161">
                  <c:v>2014.4166666666667</c:v>
                </c:pt>
                <c:pt idx="162">
                  <c:v>2014.5</c:v>
                </c:pt>
                <c:pt idx="163">
                  <c:v>2014.5833333333333</c:v>
                </c:pt>
                <c:pt idx="164">
                  <c:v>2014.6666666666667</c:v>
                </c:pt>
                <c:pt idx="165">
                  <c:v>2014.75</c:v>
                </c:pt>
                <c:pt idx="166">
                  <c:v>2014.8333333333333</c:v>
                </c:pt>
                <c:pt idx="167">
                  <c:v>2014.9166666666667</c:v>
                </c:pt>
                <c:pt idx="168">
                  <c:v>2015</c:v>
                </c:pt>
                <c:pt idx="169">
                  <c:v>2015.0833333333333</c:v>
                </c:pt>
                <c:pt idx="170">
                  <c:v>2015.1666666666667</c:v>
                </c:pt>
                <c:pt idx="171">
                  <c:v>2015.25</c:v>
                </c:pt>
                <c:pt idx="172">
                  <c:v>2015.3333333333333</c:v>
                </c:pt>
                <c:pt idx="173">
                  <c:v>2015.4166666666667</c:v>
                </c:pt>
                <c:pt idx="174">
                  <c:v>2015.5</c:v>
                </c:pt>
                <c:pt idx="175">
                  <c:v>2015.5833333333333</c:v>
                </c:pt>
                <c:pt idx="176">
                  <c:v>2015.6666666666667</c:v>
                </c:pt>
                <c:pt idx="177">
                  <c:v>2015.75</c:v>
                </c:pt>
                <c:pt idx="178">
                  <c:v>2015.8333333333333</c:v>
                </c:pt>
                <c:pt idx="179">
                  <c:v>2015.9166666666667</c:v>
                </c:pt>
                <c:pt idx="180">
                  <c:v>2016</c:v>
                </c:pt>
                <c:pt idx="181">
                  <c:v>2016.0833333333333</c:v>
                </c:pt>
                <c:pt idx="182">
                  <c:v>2016.1666666666667</c:v>
                </c:pt>
                <c:pt idx="183">
                  <c:v>2016.25</c:v>
                </c:pt>
                <c:pt idx="184">
                  <c:v>2016.3333333333333</c:v>
                </c:pt>
                <c:pt idx="185">
                  <c:v>2016.4166666666667</c:v>
                </c:pt>
                <c:pt idx="186">
                  <c:v>2016.5</c:v>
                </c:pt>
                <c:pt idx="187">
                  <c:v>2016.5833333333333</c:v>
                </c:pt>
                <c:pt idx="188">
                  <c:v>2016.6666666666667</c:v>
                </c:pt>
                <c:pt idx="189">
                  <c:v>2016.75</c:v>
                </c:pt>
                <c:pt idx="190">
                  <c:v>2016.8333333333333</c:v>
                </c:pt>
                <c:pt idx="191">
                  <c:v>2016.9166666666667</c:v>
                </c:pt>
              </c:numCache>
            </c:numRef>
          </c:xVal>
          <c:yVal>
            <c:numRef>
              <c:f>Vert_Pac!$AJ$100:$AJ$291</c:f>
              <c:numCache>
                <c:formatCode>General</c:formatCode>
                <c:ptCount val="192"/>
                <c:pt idx="101" formatCode="0.0">
                  <c:v>28</c:v>
                </c:pt>
                <c:pt idx="102" formatCode="0.0">
                  <c:v>27.96</c:v>
                </c:pt>
                <c:pt idx="103" formatCode="0.0">
                  <c:v>28.09</c:v>
                </c:pt>
                <c:pt idx="104" formatCode="0.0">
                  <c:v>28.06</c:v>
                </c:pt>
                <c:pt idx="105" formatCode="0.0">
                  <c:v>27.52</c:v>
                </c:pt>
                <c:pt idx="106" formatCode="0.0">
                  <c:v>27.78</c:v>
                </c:pt>
                <c:pt idx="107" formatCode="0.0">
                  <c:v>28.36</c:v>
                </c:pt>
                <c:pt idx="108" formatCode="0.0">
                  <c:v>27.86</c:v>
                </c:pt>
                <c:pt idx="109" formatCode="0.0">
                  <c:v>26.98</c:v>
                </c:pt>
                <c:pt idx="110" formatCode="0.0">
                  <c:v>26.93</c:v>
                </c:pt>
                <c:pt idx="111" formatCode="0.0">
                  <c:v>28.66</c:v>
                </c:pt>
                <c:pt idx="112" formatCode="0.0">
                  <c:v>27.84</c:v>
                </c:pt>
                <c:pt idx="113" formatCode="0.0">
                  <c:v>27.92</c:v>
                </c:pt>
                <c:pt idx="114" formatCode="0.0">
                  <c:v>26.87</c:v>
                </c:pt>
                <c:pt idx="115" formatCode="0.0">
                  <c:v>26.64</c:v>
                </c:pt>
                <c:pt idx="116" formatCode="0.0">
                  <c:v>26.07</c:v>
                </c:pt>
                <c:pt idx="117" formatCode="0.0">
                  <c:v>26.01</c:v>
                </c:pt>
                <c:pt idx="118" formatCode="0.0">
                  <c:v>25.28</c:v>
                </c:pt>
                <c:pt idx="119" formatCode="0.0">
                  <c:v>25.97</c:v>
                </c:pt>
                <c:pt idx="120" formatCode="0.0">
                  <c:v>26.33</c:v>
                </c:pt>
                <c:pt idx="121" formatCode="0.0">
                  <c:v>25.91</c:v>
                </c:pt>
                <c:pt idx="122" formatCode="0.0">
                  <c:v>24.44</c:v>
                </c:pt>
                <c:pt idx="123" formatCode="0.0">
                  <c:v>25.22</c:v>
                </c:pt>
                <c:pt idx="124" formatCode="0.0">
                  <c:v>27.32</c:v>
                </c:pt>
                <c:pt idx="125" formatCode="0.0">
                  <c:v>27.92</c:v>
                </c:pt>
                <c:pt idx="126" formatCode="0.0">
                  <c:v>27.65</c:v>
                </c:pt>
                <c:pt idx="127" formatCode="0.0">
                  <c:v>27.27</c:v>
                </c:pt>
                <c:pt idx="128" formatCode="0.0">
                  <c:v>27.47</c:v>
                </c:pt>
                <c:pt idx="129" formatCode="0.0">
                  <c:v>25.38</c:v>
                </c:pt>
                <c:pt idx="130" formatCode="0.0">
                  <c:v>25.95</c:v>
                </c:pt>
                <c:pt idx="131" formatCode="0.0">
                  <c:v>26.85</c:v>
                </c:pt>
                <c:pt idx="132" formatCode="0.0">
                  <c:v>26.63</c:v>
                </c:pt>
                <c:pt idx="133" formatCode="0.0">
                  <c:v>25.98</c:v>
                </c:pt>
                <c:pt idx="134" formatCode="0.0">
                  <c:v>24.54</c:v>
                </c:pt>
                <c:pt idx="135" formatCode="0.0">
                  <c:v>24.1</c:v>
                </c:pt>
                <c:pt idx="136" formatCode="0.0">
                  <c:v>27.72</c:v>
                </c:pt>
                <c:pt idx="137" formatCode="0.0">
                  <c:v>27.95</c:v>
                </c:pt>
                <c:pt idx="138" formatCode="0.0">
                  <c:v>28.39</c:v>
                </c:pt>
                <c:pt idx="139" formatCode="0.0">
                  <c:v>28.25</c:v>
                </c:pt>
                <c:pt idx="140" formatCode="0.0">
                  <c:v>27.81</c:v>
                </c:pt>
                <c:pt idx="141" formatCode="0.0">
                  <c:v>27.16</c:v>
                </c:pt>
                <c:pt idx="142" formatCode="0.0">
                  <c:v>27.66</c:v>
                </c:pt>
                <c:pt idx="143" formatCode="0.0">
                  <c:v>27.84</c:v>
                </c:pt>
                <c:pt idx="144" formatCode="0.0">
                  <c:v>27.25</c:v>
                </c:pt>
                <c:pt idx="145" formatCode="0.0">
                  <c:v>23.92</c:v>
                </c:pt>
                <c:pt idx="146" formatCode="0.0">
                  <c:v>23.43</c:v>
                </c:pt>
                <c:pt idx="147" formatCode="0.0">
                  <c:v>25.56</c:v>
                </c:pt>
                <c:pt idx="148" formatCode="0.0">
                  <c:v>27.31</c:v>
                </c:pt>
                <c:pt idx="149" formatCode="0.0">
                  <c:v>27.03</c:v>
                </c:pt>
                <c:pt idx="150" formatCode="0.0">
                  <c:v>27.05</c:v>
                </c:pt>
                <c:pt idx="151" formatCode="0.0">
                  <c:v>27.21</c:v>
                </c:pt>
                <c:pt idx="175" formatCode="0.0">
                  <c:v>29.51</c:v>
                </c:pt>
                <c:pt idx="176" formatCode="0.0">
                  <c:v>29.2</c:v>
                </c:pt>
                <c:pt idx="177" formatCode="0.0">
                  <c:v>29.06</c:v>
                </c:pt>
                <c:pt idx="178" formatCode="0.0">
                  <c:v>29.1</c:v>
                </c:pt>
                <c:pt idx="179" formatCode="0.0">
                  <c:v>29.84</c:v>
                </c:pt>
                <c:pt idx="180" formatCode="0.0">
                  <c:v>30.02</c:v>
                </c:pt>
              </c:numCache>
            </c:numRef>
          </c:yVal>
          <c:smooth val="0"/>
          <c:extLst>
            <c:ext xmlns:c16="http://schemas.microsoft.com/office/drawing/2014/chart" uri="{C3380CC4-5D6E-409C-BE32-E72D297353CC}">
              <c16:uniqueId val="{00000000-9432-428A-A9AE-20E59807FDB7}"/>
            </c:ext>
          </c:extLst>
        </c:ser>
        <c:dLbls>
          <c:showLegendKey val="0"/>
          <c:showVal val="0"/>
          <c:showCatName val="0"/>
          <c:showSerName val="0"/>
          <c:showPercent val="0"/>
          <c:showBubbleSize val="0"/>
        </c:dLbls>
        <c:axId val="634525328"/>
        <c:axId val="634525720"/>
      </c:scatterChart>
      <c:valAx>
        <c:axId val="634525328"/>
        <c:scaling>
          <c:orientation val="minMax"/>
          <c:max val="2024"/>
          <c:min val="2001"/>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525720"/>
        <c:crosses val="autoZero"/>
        <c:crossBetween val="midCat"/>
        <c:majorUnit val="1"/>
        <c:minorUnit val="0.16670000000000004"/>
      </c:valAx>
      <c:valAx>
        <c:axId val="634525720"/>
        <c:scaling>
          <c:orientation val="minMax"/>
          <c:max val="29"/>
          <c:min val="23"/>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5253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Roca Hacha</a:t>
            </a:r>
          </a:p>
        </c:rich>
      </c:tx>
      <c:layout>
        <c:manualLayout>
          <c:xMode val="edge"/>
          <c:yMode val="edge"/>
          <c:x val="0.4309551878216169"/>
          <c:y val="3.1372549019607843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0"/>
          <c:order val="0"/>
          <c:tx>
            <c:v>Galeta Upstream</c:v>
          </c:tx>
          <c:spPr>
            <a:ln w="28575" cap="rnd">
              <a:solidFill>
                <a:srgbClr val="2D11FB"/>
              </a:solidFill>
              <a:round/>
            </a:ln>
            <a:effectLst/>
          </c:spPr>
          <c:marker>
            <c:symbol val="none"/>
          </c:marker>
          <c:trendline>
            <c:spPr>
              <a:ln w="19050" cap="rnd">
                <a:solidFill>
                  <a:schemeClr val="accent1"/>
                </a:solidFill>
                <a:prstDash val="sysDot"/>
              </a:ln>
              <a:effectLst/>
            </c:spPr>
            <c:trendlineType val="linear"/>
            <c:dispRSqr val="0"/>
            <c:dispEq val="1"/>
            <c:trendlineLbl>
              <c:layout>
                <c:manualLayout>
                  <c:x val="-0.54070545079139265"/>
                  <c:y val="-0.13044526787092789"/>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Vert_Pac!$C$100:$C$291</c:f>
              <c:numCache>
                <c:formatCode>0.0</c:formatCode>
                <c:ptCount val="192"/>
                <c:pt idx="0">
                  <c:v>2001</c:v>
                </c:pt>
                <c:pt idx="1">
                  <c:v>2001.0833333333333</c:v>
                </c:pt>
                <c:pt idx="2">
                  <c:v>2001.1666666666667</c:v>
                </c:pt>
                <c:pt idx="3">
                  <c:v>2001.25</c:v>
                </c:pt>
                <c:pt idx="4">
                  <c:v>2001.3333333333333</c:v>
                </c:pt>
                <c:pt idx="5">
                  <c:v>2001.4166666666667</c:v>
                </c:pt>
                <c:pt idx="6">
                  <c:v>2001.5</c:v>
                </c:pt>
                <c:pt idx="7">
                  <c:v>2001.5833333333333</c:v>
                </c:pt>
                <c:pt idx="8">
                  <c:v>2001.6666666666667</c:v>
                </c:pt>
                <c:pt idx="9">
                  <c:v>2001.75</c:v>
                </c:pt>
                <c:pt idx="10">
                  <c:v>2001.8333333333333</c:v>
                </c:pt>
                <c:pt idx="11">
                  <c:v>2001.9166666666667</c:v>
                </c:pt>
                <c:pt idx="12">
                  <c:v>2002</c:v>
                </c:pt>
                <c:pt idx="13">
                  <c:v>2002.0833333333333</c:v>
                </c:pt>
                <c:pt idx="14">
                  <c:v>2002.1666666666667</c:v>
                </c:pt>
                <c:pt idx="15">
                  <c:v>2002.25</c:v>
                </c:pt>
                <c:pt idx="16">
                  <c:v>2002.3333333333333</c:v>
                </c:pt>
                <c:pt idx="17">
                  <c:v>2002.4166666666667</c:v>
                </c:pt>
                <c:pt idx="18">
                  <c:v>2002.5</c:v>
                </c:pt>
                <c:pt idx="19">
                  <c:v>2002.5833333333333</c:v>
                </c:pt>
                <c:pt idx="20">
                  <c:v>2002.6666666666667</c:v>
                </c:pt>
                <c:pt idx="21">
                  <c:v>2002.75</c:v>
                </c:pt>
                <c:pt idx="22">
                  <c:v>2002.8333333333333</c:v>
                </c:pt>
                <c:pt idx="23">
                  <c:v>2002.9166666666667</c:v>
                </c:pt>
                <c:pt idx="24">
                  <c:v>2003</c:v>
                </c:pt>
                <c:pt idx="25">
                  <c:v>2003.0833333333333</c:v>
                </c:pt>
                <c:pt idx="26">
                  <c:v>2003.1666666666667</c:v>
                </c:pt>
                <c:pt idx="27">
                  <c:v>2003.25</c:v>
                </c:pt>
                <c:pt idx="28">
                  <c:v>2003.3333333333333</c:v>
                </c:pt>
                <c:pt idx="29">
                  <c:v>2003.4166666666667</c:v>
                </c:pt>
                <c:pt idx="30">
                  <c:v>2003.5</c:v>
                </c:pt>
                <c:pt idx="31">
                  <c:v>2003.5833333333333</c:v>
                </c:pt>
                <c:pt idx="32">
                  <c:v>2003.6666666666667</c:v>
                </c:pt>
                <c:pt idx="33">
                  <c:v>2003.75</c:v>
                </c:pt>
                <c:pt idx="34">
                  <c:v>2003.8333333333333</c:v>
                </c:pt>
                <c:pt idx="35">
                  <c:v>2003.9166666666667</c:v>
                </c:pt>
                <c:pt idx="36">
                  <c:v>2004</c:v>
                </c:pt>
                <c:pt idx="37">
                  <c:v>2004.0833333333333</c:v>
                </c:pt>
                <c:pt idx="38">
                  <c:v>2004.1666666666667</c:v>
                </c:pt>
                <c:pt idx="39">
                  <c:v>2004.25</c:v>
                </c:pt>
                <c:pt idx="40">
                  <c:v>2004.3333333333333</c:v>
                </c:pt>
                <c:pt idx="41">
                  <c:v>2004.4166666666667</c:v>
                </c:pt>
                <c:pt idx="42">
                  <c:v>2004.5</c:v>
                </c:pt>
                <c:pt idx="43">
                  <c:v>2004.5833333333333</c:v>
                </c:pt>
                <c:pt idx="44">
                  <c:v>2004.6666666666667</c:v>
                </c:pt>
                <c:pt idx="45">
                  <c:v>2004.75</c:v>
                </c:pt>
                <c:pt idx="46">
                  <c:v>2004.8333333333333</c:v>
                </c:pt>
                <c:pt idx="47">
                  <c:v>2004.9166666666667</c:v>
                </c:pt>
                <c:pt idx="48">
                  <c:v>2005</c:v>
                </c:pt>
                <c:pt idx="49">
                  <c:v>2005.0833333333333</c:v>
                </c:pt>
                <c:pt idx="50">
                  <c:v>2005.1666666666667</c:v>
                </c:pt>
                <c:pt idx="51">
                  <c:v>2005.25</c:v>
                </c:pt>
                <c:pt idx="52">
                  <c:v>2005.3333333333333</c:v>
                </c:pt>
                <c:pt idx="53">
                  <c:v>2005.4166666666667</c:v>
                </c:pt>
                <c:pt idx="54">
                  <c:v>2005.5</c:v>
                </c:pt>
                <c:pt idx="55">
                  <c:v>2005.5833333333333</c:v>
                </c:pt>
                <c:pt idx="56">
                  <c:v>2005.6666666666667</c:v>
                </c:pt>
                <c:pt idx="57">
                  <c:v>2005.75</c:v>
                </c:pt>
                <c:pt idx="58">
                  <c:v>2005.8333333333333</c:v>
                </c:pt>
                <c:pt idx="59">
                  <c:v>2005.9166666666667</c:v>
                </c:pt>
                <c:pt idx="60">
                  <c:v>2006</c:v>
                </c:pt>
                <c:pt idx="61">
                  <c:v>2006.0833333333333</c:v>
                </c:pt>
                <c:pt idx="62">
                  <c:v>2006.1666666666667</c:v>
                </c:pt>
                <c:pt idx="63">
                  <c:v>2006.25</c:v>
                </c:pt>
                <c:pt idx="64">
                  <c:v>2006.3333333333333</c:v>
                </c:pt>
                <c:pt idx="65">
                  <c:v>2006.4166666666667</c:v>
                </c:pt>
                <c:pt idx="66">
                  <c:v>2006.5</c:v>
                </c:pt>
                <c:pt idx="67">
                  <c:v>2006.5833333333333</c:v>
                </c:pt>
                <c:pt idx="68">
                  <c:v>2006.6666666666667</c:v>
                </c:pt>
                <c:pt idx="69">
                  <c:v>2006.75</c:v>
                </c:pt>
                <c:pt idx="70">
                  <c:v>2006.8333333333333</c:v>
                </c:pt>
                <c:pt idx="71">
                  <c:v>2006.9166666666667</c:v>
                </c:pt>
                <c:pt idx="72">
                  <c:v>2007</c:v>
                </c:pt>
                <c:pt idx="73">
                  <c:v>2007.0833333333333</c:v>
                </c:pt>
                <c:pt idx="74">
                  <c:v>2007.1666666666667</c:v>
                </c:pt>
                <c:pt idx="75">
                  <c:v>2007.25</c:v>
                </c:pt>
                <c:pt idx="76">
                  <c:v>2007.3333333333333</c:v>
                </c:pt>
                <c:pt idx="77">
                  <c:v>2007.4166666666667</c:v>
                </c:pt>
                <c:pt idx="78">
                  <c:v>2007.5</c:v>
                </c:pt>
                <c:pt idx="79">
                  <c:v>2007.5833333333333</c:v>
                </c:pt>
                <c:pt idx="80">
                  <c:v>2007.6666666666667</c:v>
                </c:pt>
                <c:pt idx="81">
                  <c:v>2007.75</c:v>
                </c:pt>
                <c:pt idx="82">
                  <c:v>2007.8333333333333</c:v>
                </c:pt>
                <c:pt idx="83">
                  <c:v>2007.9166666666667</c:v>
                </c:pt>
                <c:pt idx="84">
                  <c:v>2008</c:v>
                </c:pt>
                <c:pt idx="85">
                  <c:v>2008.0833333333333</c:v>
                </c:pt>
                <c:pt idx="86">
                  <c:v>2008.1666666666667</c:v>
                </c:pt>
                <c:pt idx="87">
                  <c:v>2008.25</c:v>
                </c:pt>
                <c:pt idx="88">
                  <c:v>2008.3333333333333</c:v>
                </c:pt>
                <c:pt idx="89">
                  <c:v>2008.4166666666667</c:v>
                </c:pt>
                <c:pt idx="90">
                  <c:v>2008.5</c:v>
                </c:pt>
                <c:pt idx="91">
                  <c:v>2008.5833333333333</c:v>
                </c:pt>
                <c:pt idx="92">
                  <c:v>2008.6666666666667</c:v>
                </c:pt>
                <c:pt idx="93">
                  <c:v>2008.75</c:v>
                </c:pt>
                <c:pt idx="94">
                  <c:v>2008.8333333333333</c:v>
                </c:pt>
                <c:pt idx="95">
                  <c:v>2008.9166666666667</c:v>
                </c:pt>
                <c:pt idx="96">
                  <c:v>2009</c:v>
                </c:pt>
                <c:pt idx="97">
                  <c:v>2009.0833333333333</c:v>
                </c:pt>
                <c:pt idx="98">
                  <c:v>2009.1666666666667</c:v>
                </c:pt>
                <c:pt idx="99">
                  <c:v>2009.25</c:v>
                </c:pt>
                <c:pt idx="100">
                  <c:v>2009.3333333333333</c:v>
                </c:pt>
                <c:pt idx="101">
                  <c:v>2009.4166666666667</c:v>
                </c:pt>
                <c:pt idx="102">
                  <c:v>2009.5</c:v>
                </c:pt>
                <c:pt idx="103">
                  <c:v>2009.5833333333333</c:v>
                </c:pt>
                <c:pt idx="104">
                  <c:v>2009.6666666666667</c:v>
                </c:pt>
                <c:pt idx="105">
                  <c:v>2009.75</c:v>
                </c:pt>
                <c:pt idx="106">
                  <c:v>2009.8333333333333</c:v>
                </c:pt>
                <c:pt idx="107">
                  <c:v>2009.9166666666667</c:v>
                </c:pt>
                <c:pt idx="108">
                  <c:v>2010</c:v>
                </c:pt>
                <c:pt idx="109">
                  <c:v>2010.0833333333333</c:v>
                </c:pt>
                <c:pt idx="110">
                  <c:v>2010.1666666666667</c:v>
                </c:pt>
                <c:pt idx="111">
                  <c:v>2010.25</c:v>
                </c:pt>
                <c:pt idx="112">
                  <c:v>2010.3333333333333</c:v>
                </c:pt>
                <c:pt idx="113">
                  <c:v>2010.4166666666667</c:v>
                </c:pt>
                <c:pt idx="114">
                  <c:v>2010.5</c:v>
                </c:pt>
                <c:pt idx="115">
                  <c:v>2010.5833333333333</c:v>
                </c:pt>
                <c:pt idx="116">
                  <c:v>2010.6666666666667</c:v>
                </c:pt>
                <c:pt idx="117">
                  <c:v>2010.75</c:v>
                </c:pt>
                <c:pt idx="118">
                  <c:v>2010.8333333333333</c:v>
                </c:pt>
                <c:pt idx="119">
                  <c:v>2010.9166666666667</c:v>
                </c:pt>
                <c:pt idx="120">
                  <c:v>2011</c:v>
                </c:pt>
                <c:pt idx="121">
                  <c:v>2011.0833333333333</c:v>
                </c:pt>
                <c:pt idx="122">
                  <c:v>2011.1666666666667</c:v>
                </c:pt>
                <c:pt idx="123">
                  <c:v>2011.25</c:v>
                </c:pt>
                <c:pt idx="124">
                  <c:v>2011.3333333333333</c:v>
                </c:pt>
                <c:pt idx="125">
                  <c:v>2011.4166666666667</c:v>
                </c:pt>
                <c:pt idx="126">
                  <c:v>2011.5</c:v>
                </c:pt>
                <c:pt idx="127">
                  <c:v>2011.5833333333333</c:v>
                </c:pt>
                <c:pt idx="128">
                  <c:v>2011.6666666666667</c:v>
                </c:pt>
                <c:pt idx="129">
                  <c:v>2011.75</c:v>
                </c:pt>
                <c:pt idx="130">
                  <c:v>2011.8333333333333</c:v>
                </c:pt>
                <c:pt idx="131">
                  <c:v>2011.9166666666667</c:v>
                </c:pt>
                <c:pt idx="132">
                  <c:v>2012</c:v>
                </c:pt>
                <c:pt idx="133">
                  <c:v>2012.0833333333333</c:v>
                </c:pt>
                <c:pt idx="134">
                  <c:v>2012.1666666666667</c:v>
                </c:pt>
                <c:pt idx="135">
                  <c:v>2012.25</c:v>
                </c:pt>
                <c:pt idx="136">
                  <c:v>2012.3333333333333</c:v>
                </c:pt>
                <c:pt idx="137">
                  <c:v>2012.4166666666667</c:v>
                </c:pt>
                <c:pt idx="138">
                  <c:v>2012.5</c:v>
                </c:pt>
                <c:pt idx="139">
                  <c:v>2012.5833333333333</c:v>
                </c:pt>
                <c:pt idx="140">
                  <c:v>2012.6666666666667</c:v>
                </c:pt>
                <c:pt idx="141">
                  <c:v>2012.75</c:v>
                </c:pt>
                <c:pt idx="142">
                  <c:v>2012.8333333333333</c:v>
                </c:pt>
                <c:pt idx="143">
                  <c:v>2012.9166666666667</c:v>
                </c:pt>
                <c:pt idx="144">
                  <c:v>2013</c:v>
                </c:pt>
                <c:pt idx="145">
                  <c:v>2013.0833333333333</c:v>
                </c:pt>
                <c:pt idx="146">
                  <c:v>2013.1666666666667</c:v>
                </c:pt>
                <c:pt idx="147">
                  <c:v>2013.25</c:v>
                </c:pt>
                <c:pt idx="148">
                  <c:v>2013.3333333333333</c:v>
                </c:pt>
                <c:pt idx="149">
                  <c:v>2013.4166666666667</c:v>
                </c:pt>
                <c:pt idx="150">
                  <c:v>2013.5</c:v>
                </c:pt>
                <c:pt idx="151">
                  <c:v>2013.5833333333333</c:v>
                </c:pt>
                <c:pt idx="152">
                  <c:v>2013.6666666666667</c:v>
                </c:pt>
                <c:pt idx="153">
                  <c:v>2013.75</c:v>
                </c:pt>
                <c:pt idx="154">
                  <c:v>2013.8333333333333</c:v>
                </c:pt>
                <c:pt idx="155">
                  <c:v>2013.9166666666667</c:v>
                </c:pt>
                <c:pt idx="156">
                  <c:v>2014</c:v>
                </c:pt>
                <c:pt idx="157">
                  <c:v>2014.0833333333333</c:v>
                </c:pt>
                <c:pt idx="158">
                  <c:v>2014.1666666666667</c:v>
                </c:pt>
                <c:pt idx="159">
                  <c:v>2014.25</c:v>
                </c:pt>
                <c:pt idx="160">
                  <c:v>2014.3333333333333</c:v>
                </c:pt>
                <c:pt idx="161">
                  <c:v>2014.4166666666667</c:v>
                </c:pt>
                <c:pt idx="162">
                  <c:v>2014.5</c:v>
                </c:pt>
                <c:pt idx="163">
                  <c:v>2014.5833333333333</c:v>
                </c:pt>
                <c:pt idx="164">
                  <c:v>2014.6666666666667</c:v>
                </c:pt>
                <c:pt idx="165">
                  <c:v>2014.75</c:v>
                </c:pt>
                <c:pt idx="166">
                  <c:v>2014.8333333333333</c:v>
                </c:pt>
                <c:pt idx="167">
                  <c:v>2014.9166666666667</c:v>
                </c:pt>
                <c:pt idx="168">
                  <c:v>2015</c:v>
                </c:pt>
                <c:pt idx="169">
                  <c:v>2015.0833333333333</c:v>
                </c:pt>
                <c:pt idx="170">
                  <c:v>2015.1666666666667</c:v>
                </c:pt>
                <c:pt idx="171">
                  <c:v>2015.25</c:v>
                </c:pt>
                <c:pt idx="172">
                  <c:v>2015.3333333333333</c:v>
                </c:pt>
                <c:pt idx="173">
                  <c:v>2015.4166666666667</c:v>
                </c:pt>
                <c:pt idx="174">
                  <c:v>2015.5</c:v>
                </c:pt>
                <c:pt idx="175">
                  <c:v>2015.5833333333333</c:v>
                </c:pt>
                <c:pt idx="176">
                  <c:v>2015.6666666666667</c:v>
                </c:pt>
                <c:pt idx="177">
                  <c:v>2015.75</c:v>
                </c:pt>
                <c:pt idx="178">
                  <c:v>2015.8333333333333</c:v>
                </c:pt>
                <c:pt idx="179">
                  <c:v>2015.9166666666667</c:v>
                </c:pt>
                <c:pt idx="180">
                  <c:v>2016</c:v>
                </c:pt>
                <c:pt idx="181">
                  <c:v>2016.0833333333333</c:v>
                </c:pt>
                <c:pt idx="182">
                  <c:v>2016.1666666666667</c:v>
                </c:pt>
                <c:pt idx="183">
                  <c:v>2016.25</c:v>
                </c:pt>
                <c:pt idx="184">
                  <c:v>2016.3333333333333</c:v>
                </c:pt>
                <c:pt idx="185">
                  <c:v>2016.4166666666667</c:v>
                </c:pt>
                <c:pt idx="186">
                  <c:v>2016.5</c:v>
                </c:pt>
                <c:pt idx="187">
                  <c:v>2016.5833333333333</c:v>
                </c:pt>
                <c:pt idx="188">
                  <c:v>2016.6666666666667</c:v>
                </c:pt>
                <c:pt idx="189">
                  <c:v>2016.75</c:v>
                </c:pt>
                <c:pt idx="190">
                  <c:v>2016.8333333333333</c:v>
                </c:pt>
                <c:pt idx="191">
                  <c:v>2016.9166666666667</c:v>
                </c:pt>
              </c:numCache>
            </c:numRef>
          </c:xVal>
          <c:yVal>
            <c:numRef>
              <c:f>Vert_Pac!$AK$100:$AK$291</c:f>
              <c:numCache>
                <c:formatCode>General</c:formatCode>
                <c:ptCount val="192"/>
                <c:pt idx="101" formatCode="0.0">
                  <c:v>28.17</c:v>
                </c:pt>
                <c:pt idx="102" formatCode="0.0">
                  <c:v>28.13</c:v>
                </c:pt>
                <c:pt idx="103" formatCode="0.0">
                  <c:v>28.13</c:v>
                </c:pt>
                <c:pt idx="104" formatCode="0.0">
                  <c:v>28.12</c:v>
                </c:pt>
                <c:pt idx="105" formatCode="0.0">
                  <c:v>27.41</c:v>
                </c:pt>
                <c:pt idx="106" formatCode="0.0">
                  <c:v>27.77</c:v>
                </c:pt>
                <c:pt idx="107" formatCode="0.0">
                  <c:v>28.55</c:v>
                </c:pt>
                <c:pt idx="108" formatCode="0.0">
                  <c:v>28.28</c:v>
                </c:pt>
                <c:pt idx="109" formatCode="0.0">
                  <c:v>27.55</c:v>
                </c:pt>
                <c:pt idx="110" formatCode="0.0">
                  <c:v>26.94</c:v>
                </c:pt>
                <c:pt idx="111" formatCode="0.0">
                  <c:v>28.74</c:v>
                </c:pt>
                <c:pt idx="112" formatCode="0.0">
                  <c:v>28.03</c:v>
                </c:pt>
                <c:pt idx="113" formatCode="0.0">
                  <c:v>27.73</c:v>
                </c:pt>
                <c:pt idx="114" formatCode="0.0">
                  <c:v>26.84</c:v>
                </c:pt>
                <c:pt idx="115" formatCode="0.0">
                  <c:v>26.49</c:v>
                </c:pt>
                <c:pt idx="116" formatCode="0.0">
                  <c:v>26</c:v>
                </c:pt>
                <c:pt idx="117" formatCode="0.0">
                  <c:v>25.84</c:v>
                </c:pt>
                <c:pt idx="118" formatCode="0.0">
                  <c:v>25.67</c:v>
                </c:pt>
                <c:pt idx="119" formatCode="0.0">
                  <c:v>25.81</c:v>
                </c:pt>
                <c:pt idx="120" formatCode="0.0">
                  <c:v>26.38</c:v>
                </c:pt>
                <c:pt idx="121" formatCode="0.0">
                  <c:v>25.96</c:v>
                </c:pt>
                <c:pt idx="122" formatCode="0.0">
                  <c:v>25.26</c:v>
                </c:pt>
                <c:pt idx="123" formatCode="0.0">
                  <c:v>25.45</c:v>
                </c:pt>
                <c:pt idx="124" formatCode="0.0">
                  <c:v>27.16</c:v>
                </c:pt>
                <c:pt idx="125" formatCode="0.0">
                  <c:v>27.93</c:v>
                </c:pt>
                <c:pt idx="126" formatCode="0.0">
                  <c:v>27.52</c:v>
                </c:pt>
                <c:pt idx="127" formatCode="0.0">
                  <c:v>27.28</c:v>
                </c:pt>
                <c:pt idx="128" formatCode="0.0">
                  <c:v>27.54</c:v>
                </c:pt>
                <c:pt idx="129" formatCode="0.0">
                  <c:v>25.73</c:v>
                </c:pt>
                <c:pt idx="130" formatCode="0.0">
                  <c:v>25.86</c:v>
                </c:pt>
                <c:pt idx="131" formatCode="0.0">
                  <c:v>26.74</c:v>
                </c:pt>
                <c:pt idx="132" formatCode="0.0">
                  <c:v>26.39</c:v>
                </c:pt>
                <c:pt idx="133" formatCode="0.0">
                  <c:v>25.97</c:v>
                </c:pt>
                <c:pt idx="134" formatCode="0.0">
                  <c:v>25.76</c:v>
                </c:pt>
                <c:pt idx="135" formatCode="0.0">
                  <c:v>24.54</c:v>
                </c:pt>
                <c:pt idx="136" formatCode="0.0">
                  <c:v>27.84</c:v>
                </c:pt>
                <c:pt idx="137" formatCode="0.0">
                  <c:v>27.94</c:v>
                </c:pt>
                <c:pt idx="138" formatCode="0.0">
                  <c:v>28.27</c:v>
                </c:pt>
                <c:pt idx="139" formatCode="0.0">
                  <c:v>28.17</c:v>
                </c:pt>
                <c:pt idx="140" formatCode="0.0">
                  <c:v>27.71</c:v>
                </c:pt>
                <c:pt idx="141" formatCode="0.0">
                  <c:v>27.06</c:v>
                </c:pt>
                <c:pt idx="142" formatCode="0.0">
                  <c:v>27.58</c:v>
                </c:pt>
                <c:pt idx="143" formatCode="0.0">
                  <c:v>27.77</c:v>
                </c:pt>
                <c:pt idx="144" formatCode="0.0">
                  <c:v>27.31</c:v>
                </c:pt>
                <c:pt idx="145" formatCode="0.0">
                  <c:v>24.09</c:v>
                </c:pt>
                <c:pt idx="146" formatCode="0.0">
                  <c:v>23.48</c:v>
                </c:pt>
                <c:pt idx="147" formatCode="0.0">
                  <c:v>25.69</c:v>
                </c:pt>
                <c:pt idx="148" formatCode="0.0">
                  <c:v>27.75</c:v>
                </c:pt>
                <c:pt idx="149" formatCode="0.0">
                  <c:v>27.1</c:v>
                </c:pt>
                <c:pt idx="150" formatCode="0.0">
                  <c:v>26.88</c:v>
                </c:pt>
                <c:pt idx="151" formatCode="0.0">
                  <c:v>26.77</c:v>
                </c:pt>
                <c:pt idx="175" formatCode="0.0">
                  <c:v>27.55</c:v>
                </c:pt>
                <c:pt idx="176" formatCode="0.0">
                  <c:v>29.13</c:v>
                </c:pt>
                <c:pt idx="177" formatCode="0.0">
                  <c:v>28.97</c:v>
                </c:pt>
                <c:pt idx="178" formatCode="0.0">
                  <c:v>28.99</c:v>
                </c:pt>
                <c:pt idx="179" formatCode="0.0">
                  <c:v>29.7</c:v>
                </c:pt>
                <c:pt idx="180" formatCode="0.0">
                  <c:v>28.87</c:v>
                </c:pt>
              </c:numCache>
            </c:numRef>
          </c:yVal>
          <c:smooth val="0"/>
          <c:extLst>
            <c:ext xmlns:c16="http://schemas.microsoft.com/office/drawing/2014/chart" uri="{C3380CC4-5D6E-409C-BE32-E72D297353CC}">
              <c16:uniqueId val="{00000000-7A83-4763-BD9A-2FF85F411D1F}"/>
            </c:ext>
          </c:extLst>
        </c:ser>
        <c:dLbls>
          <c:showLegendKey val="0"/>
          <c:showVal val="0"/>
          <c:showCatName val="0"/>
          <c:showSerName val="0"/>
          <c:showPercent val="0"/>
          <c:showBubbleSize val="0"/>
        </c:dLbls>
        <c:axId val="634526504"/>
        <c:axId val="634526896"/>
      </c:scatterChart>
      <c:valAx>
        <c:axId val="634526504"/>
        <c:scaling>
          <c:orientation val="minMax"/>
          <c:max val="2024"/>
          <c:min val="2001"/>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526896"/>
        <c:crosses val="autoZero"/>
        <c:crossBetween val="midCat"/>
        <c:majorUnit val="1"/>
        <c:minorUnit val="0.16670000000000004"/>
      </c:valAx>
      <c:valAx>
        <c:axId val="634526896"/>
        <c:scaling>
          <c:orientation val="minMax"/>
          <c:max val="29"/>
          <c:min val="23"/>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5265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Gulf of Chiriqui, Outer Channel, 10ft</a:t>
            </a:r>
          </a:p>
        </c:rich>
      </c:tx>
      <c:layout>
        <c:manualLayout>
          <c:xMode val="edge"/>
          <c:yMode val="edge"/>
          <c:x val="0.42825187626496003"/>
          <c:y val="4.7058823529411764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0"/>
          <c:order val="0"/>
          <c:tx>
            <c:v>Galeta Upstream</c:v>
          </c:tx>
          <c:spPr>
            <a:ln w="28575" cap="rnd">
              <a:solidFill>
                <a:schemeClr val="tx1"/>
              </a:solidFill>
              <a:round/>
            </a:ln>
            <a:effectLst/>
          </c:spPr>
          <c:marker>
            <c:symbol val="none"/>
          </c:marker>
          <c:trendline>
            <c:spPr>
              <a:ln w="19050" cap="rnd">
                <a:solidFill>
                  <a:schemeClr val="accent1"/>
                </a:solidFill>
                <a:prstDash val="sysDot"/>
              </a:ln>
              <a:effectLst/>
            </c:spPr>
            <c:trendlineType val="linear"/>
            <c:dispRSqr val="0"/>
            <c:dispEq val="1"/>
            <c:trendlineLbl>
              <c:layout>
                <c:manualLayout>
                  <c:x val="-0.81811892797022812"/>
                  <c:y val="-0.37198239925891619"/>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Vert_Pac!$C$100:$C$279</c:f>
              <c:numCache>
                <c:formatCode>0.0</c:formatCode>
                <c:ptCount val="180"/>
                <c:pt idx="0">
                  <c:v>2001</c:v>
                </c:pt>
                <c:pt idx="1">
                  <c:v>2001.0833333333333</c:v>
                </c:pt>
                <c:pt idx="2">
                  <c:v>2001.1666666666667</c:v>
                </c:pt>
                <c:pt idx="3">
                  <c:v>2001.25</c:v>
                </c:pt>
                <c:pt idx="4">
                  <c:v>2001.3333333333333</c:v>
                </c:pt>
                <c:pt idx="5">
                  <c:v>2001.4166666666667</c:v>
                </c:pt>
                <c:pt idx="6">
                  <c:v>2001.5</c:v>
                </c:pt>
                <c:pt idx="7">
                  <c:v>2001.5833333333333</c:v>
                </c:pt>
                <c:pt idx="8">
                  <c:v>2001.6666666666667</c:v>
                </c:pt>
                <c:pt idx="9">
                  <c:v>2001.75</c:v>
                </c:pt>
                <c:pt idx="10">
                  <c:v>2001.8333333333333</c:v>
                </c:pt>
                <c:pt idx="11">
                  <c:v>2001.9166666666667</c:v>
                </c:pt>
                <c:pt idx="12">
                  <c:v>2002</c:v>
                </c:pt>
                <c:pt idx="13">
                  <c:v>2002.0833333333333</c:v>
                </c:pt>
                <c:pt idx="14">
                  <c:v>2002.1666666666667</c:v>
                </c:pt>
                <c:pt idx="15">
                  <c:v>2002.25</c:v>
                </c:pt>
                <c:pt idx="16">
                  <c:v>2002.3333333333333</c:v>
                </c:pt>
                <c:pt idx="17">
                  <c:v>2002.4166666666667</c:v>
                </c:pt>
                <c:pt idx="18">
                  <c:v>2002.5</c:v>
                </c:pt>
                <c:pt idx="19">
                  <c:v>2002.5833333333333</c:v>
                </c:pt>
                <c:pt idx="20">
                  <c:v>2002.6666666666667</c:v>
                </c:pt>
                <c:pt idx="21">
                  <c:v>2002.75</c:v>
                </c:pt>
                <c:pt idx="22">
                  <c:v>2002.8333333333333</c:v>
                </c:pt>
                <c:pt idx="23">
                  <c:v>2002.9166666666667</c:v>
                </c:pt>
                <c:pt idx="24">
                  <c:v>2003</c:v>
                </c:pt>
                <c:pt idx="25">
                  <c:v>2003.0833333333333</c:v>
                </c:pt>
                <c:pt idx="26">
                  <c:v>2003.1666666666667</c:v>
                </c:pt>
                <c:pt idx="27">
                  <c:v>2003.25</c:v>
                </c:pt>
                <c:pt idx="28">
                  <c:v>2003.3333333333333</c:v>
                </c:pt>
                <c:pt idx="29">
                  <c:v>2003.4166666666667</c:v>
                </c:pt>
                <c:pt idx="30">
                  <c:v>2003.5</c:v>
                </c:pt>
                <c:pt idx="31">
                  <c:v>2003.5833333333333</c:v>
                </c:pt>
                <c:pt idx="32">
                  <c:v>2003.6666666666667</c:v>
                </c:pt>
                <c:pt idx="33">
                  <c:v>2003.75</c:v>
                </c:pt>
                <c:pt idx="34">
                  <c:v>2003.8333333333333</c:v>
                </c:pt>
                <c:pt idx="35">
                  <c:v>2003.9166666666667</c:v>
                </c:pt>
                <c:pt idx="36">
                  <c:v>2004</c:v>
                </c:pt>
                <c:pt idx="37">
                  <c:v>2004.0833333333333</c:v>
                </c:pt>
                <c:pt idx="38">
                  <c:v>2004.1666666666667</c:v>
                </c:pt>
                <c:pt idx="39">
                  <c:v>2004.25</c:v>
                </c:pt>
                <c:pt idx="40">
                  <c:v>2004.3333333333333</c:v>
                </c:pt>
                <c:pt idx="41">
                  <c:v>2004.4166666666667</c:v>
                </c:pt>
                <c:pt idx="42">
                  <c:v>2004.5</c:v>
                </c:pt>
                <c:pt idx="43">
                  <c:v>2004.5833333333333</c:v>
                </c:pt>
                <c:pt idx="44">
                  <c:v>2004.6666666666667</c:v>
                </c:pt>
                <c:pt idx="45">
                  <c:v>2004.75</c:v>
                </c:pt>
                <c:pt idx="46">
                  <c:v>2004.8333333333333</c:v>
                </c:pt>
                <c:pt idx="47">
                  <c:v>2004.9166666666667</c:v>
                </c:pt>
                <c:pt idx="48">
                  <c:v>2005</c:v>
                </c:pt>
                <c:pt idx="49">
                  <c:v>2005.0833333333333</c:v>
                </c:pt>
                <c:pt idx="50">
                  <c:v>2005.1666666666667</c:v>
                </c:pt>
                <c:pt idx="51">
                  <c:v>2005.25</c:v>
                </c:pt>
                <c:pt idx="52">
                  <c:v>2005.3333333333333</c:v>
                </c:pt>
                <c:pt idx="53">
                  <c:v>2005.4166666666667</c:v>
                </c:pt>
                <c:pt idx="54">
                  <c:v>2005.5</c:v>
                </c:pt>
                <c:pt idx="55">
                  <c:v>2005.5833333333333</c:v>
                </c:pt>
                <c:pt idx="56">
                  <c:v>2005.6666666666667</c:v>
                </c:pt>
                <c:pt idx="57">
                  <c:v>2005.75</c:v>
                </c:pt>
                <c:pt idx="58">
                  <c:v>2005.8333333333333</c:v>
                </c:pt>
                <c:pt idx="59">
                  <c:v>2005.9166666666667</c:v>
                </c:pt>
                <c:pt idx="60">
                  <c:v>2006</c:v>
                </c:pt>
                <c:pt idx="61">
                  <c:v>2006.0833333333333</c:v>
                </c:pt>
                <c:pt idx="62">
                  <c:v>2006.1666666666667</c:v>
                </c:pt>
                <c:pt idx="63">
                  <c:v>2006.25</c:v>
                </c:pt>
                <c:pt idx="64">
                  <c:v>2006.3333333333333</c:v>
                </c:pt>
                <c:pt idx="65">
                  <c:v>2006.4166666666667</c:v>
                </c:pt>
                <c:pt idx="66">
                  <c:v>2006.5</c:v>
                </c:pt>
                <c:pt idx="67">
                  <c:v>2006.5833333333333</c:v>
                </c:pt>
                <c:pt idx="68">
                  <c:v>2006.6666666666667</c:v>
                </c:pt>
                <c:pt idx="69">
                  <c:v>2006.75</c:v>
                </c:pt>
                <c:pt idx="70">
                  <c:v>2006.8333333333333</c:v>
                </c:pt>
                <c:pt idx="71">
                  <c:v>2006.9166666666667</c:v>
                </c:pt>
                <c:pt idx="72">
                  <c:v>2007</c:v>
                </c:pt>
                <c:pt idx="73">
                  <c:v>2007.0833333333333</c:v>
                </c:pt>
                <c:pt idx="74">
                  <c:v>2007.1666666666667</c:v>
                </c:pt>
                <c:pt idx="75">
                  <c:v>2007.25</c:v>
                </c:pt>
                <c:pt idx="76">
                  <c:v>2007.3333333333333</c:v>
                </c:pt>
                <c:pt idx="77">
                  <c:v>2007.4166666666667</c:v>
                </c:pt>
                <c:pt idx="78">
                  <c:v>2007.5</c:v>
                </c:pt>
                <c:pt idx="79">
                  <c:v>2007.5833333333333</c:v>
                </c:pt>
                <c:pt idx="80">
                  <c:v>2007.6666666666667</c:v>
                </c:pt>
                <c:pt idx="81">
                  <c:v>2007.75</c:v>
                </c:pt>
                <c:pt idx="82">
                  <c:v>2007.8333333333333</c:v>
                </c:pt>
                <c:pt idx="83">
                  <c:v>2007.9166666666667</c:v>
                </c:pt>
                <c:pt idx="84">
                  <c:v>2008</c:v>
                </c:pt>
                <c:pt idx="85">
                  <c:v>2008.0833333333333</c:v>
                </c:pt>
                <c:pt idx="86">
                  <c:v>2008.1666666666667</c:v>
                </c:pt>
                <c:pt idx="87">
                  <c:v>2008.25</c:v>
                </c:pt>
                <c:pt idx="88">
                  <c:v>2008.3333333333333</c:v>
                </c:pt>
                <c:pt idx="89">
                  <c:v>2008.4166666666667</c:v>
                </c:pt>
                <c:pt idx="90">
                  <c:v>2008.5</c:v>
                </c:pt>
                <c:pt idx="91">
                  <c:v>2008.5833333333333</c:v>
                </c:pt>
                <c:pt idx="92">
                  <c:v>2008.6666666666667</c:v>
                </c:pt>
                <c:pt idx="93">
                  <c:v>2008.75</c:v>
                </c:pt>
                <c:pt idx="94">
                  <c:v>2008.8333333333333</c:v>
                </c:pt>
                <c:pt idx="95">
                  <c:v>2008.9166666666667</c:v>
                </c:pt>
                <c:pt idx="96">
                  <c:v>2009</c:v>
                </c:pt>
                <c:pt idx="97">
                  <c:v>2009.0833333333333</c:v>
                </c:pt>
                <c:pt idx="98">
                  <c:v>2009.1666666666667</c:v>
                </c:pt>
                <c:pt idx="99">
                  <c:v>2009.25</c:v>
                </c:pt>
                <c:pt idx="100">
                  <c:v>2009.3333333333333</c:v>
                </c:pt>
                <c:pt idx="101">
                  <c:v>2009.4166666666667</c:v>
                </c:pt>
                <c:pt idx="102">
                  <c:v>2009.5</c:v>
                </c:pt>
                <c:pt idx="103">
                  <c:v>2009.5833333333333</c:v>
                </c:pt>
                <c:pt idx="104">
                  <c:v>2009.6666666666667</c:v>
                </c:pt>
                <c:pt idx="105">
                  <c:v>2009.75</c:v>
                </c:pt>
                <c:pt idx="106">
                  <c:v>2009.8333333333333</c:v>
                </c:pt>
                <c:pt idx="107">
                  <c:v>2009.9166666666667</c:v>
                </c:pt>
                <c:pt idx="108">
                  <c:v>2010</c:v>
                </c:pt>
                <c:pt idx="109">
                  <c:v>2010.0833333333333</c:v>
                </c:pt>
                <c:pt idx="110">
                  <c:v>2010.1666666666667</c:v>
                </c:pt>
                <c:pt idx="111">
                  <c:v>2010.25</c:v>
                </c:pt>
                <c:pt idx="112">
                  <c:v>2010.3333333333333</c:v>
                </c:pt>
                <c:pt idx="113">
                  <c:v>2010.4166666666667</c:v>
                </c:pt>
                <c:pt idx="114">
                  <c:v>2010.5</c:v>
                </c:pt>
                <c:pt idx="115">
                  <c:v>2010.5833333333333</c:v>
                </c:pt>
                <c:pt idx="116">
                  <c:v>2010.6666666666667</c:v>
                </c:pt>
                <c:pt idx="117">
                  <c:v>2010.75</c:v>
                </c:pt>
                <c:pt idx="118">
                  <c:v>2010.8333333333333</c:v>
                </c:pt>
                <c:pt idx="119">
                  <c:v>2010.9166666666667</c:v>
                </c:pt>
                <c:pt idx="120">
                  <c:v>2011</c:v>
                </c:pt>
                <c:pt idx="121">
                  <c:v>2011.0833333333333</c:v>
                </c:pt>
                <c:pt idx="122">
                  <c:v>2011.1666666666667</c:v>
                </c:pt>
                <c:pt idx="123">
                  <c:v>2011.25</c:v>
                </c:pt>
                <c:pt idx="124">
                  <c:v>2011.3333333333333</c:v>
                </c:pt>
                <c:pt idx="125">
                  <c:v>2011.4166666666667</c:v>
                </c:pt>
                <c:pt idx="126">
                  <c:v>2011.5</c:v>
                </c:pt>
                <c:pt idx="127">
                  <c:v>2011.5833333333333</c:v>
                </c:pt>
                <c:pt idx="128">
                  <c:v>2011.6666666666667</c:v>
                </c:pt>
                <c:pt idx="129">
                  <c:v>2011.75</c:v>
                </c:pt>
                <c:pt idx="130">
                  <c:v>2011.8333333333333</c:v>
                </c:pt>
                <c:pt idx="131">
                  <c:v>2011.9166666666667</c:v>
                </c:pt>
                <c:pt idx="132">
                  <c:v>2012</c:v>
                </c:pt>
                <c:pt idx="133">
                  <c:v>2012.0833333333333</c:v>
                </c:pt>
                <c:pt idx="134">
                  <c:v>2012.1666666666667</c:v>
                </c:pt>
                <c:pt idx="135">
                  <c:v>2012.25</c:v>
                </c:pt>
                <c:pt idx="136">
                  <c:v>2012.3333333333333</c:v>
                </c:pt>
                <c:pt idx="137">
                  <c:v>2012.4166666666667</c:v>
                </c:pt>
                <c:pt idx="138">
                  <c:v>2012.5</c:v>
                </c:pt>
                <c:pt idx="139">
                  <c:v>2012.5833333333333</c:v>
                </c:pt>
                <c:pt idx="140">
                  <c:v>2012.6666666666667</c:v>
                </c:pt>
                <c:pt idx="141">
                  <c:v>2012.75</c:v>
                </c:pt>
                <c:pt idx="142">
                  <c:v>2012.8333333333333</c:v>
                </c:pt>
                <c:pt idx="143">
                  <c:v>2012.9166666666667</c:v>
                </c:pt>
                <c:pt idx="144">
                  <c:v>2013</c:v>
                </c:pt>
                <c:pt idx="145">
                  <c:v>2013.0833333333333</c:v>
                </c:pt>
                <c:pt idx="146">
                  <c:v>2013.1666666666667</c:v>
                </c:pt>
                <c:pt idx="147">
                  <c:v>2013.25</c:v>
                </c:pt>
                <c:pt idx="148">
                  <c:v>2013.3333333333333</c:v>
                </c:pt>
                <c:pt idx="149">
                  <c:v>2013.4166666666667</c:v>
                </c:pt>
                <c:pt idx="150">
                  <c:v>2013.5</c:v>
                </c:pt>
                <c:pt idx="151">
                  <c:v>2013.5833333333333</c:v>
                </c:pt>
                <c:pt idx="152">
                  <c:v>2013.6666666666667</c:v>
                </c:pt>
                <c:pt idx="153">
                  <c:v>2013.75</c:v>
                </c:pt>
                <c:pt idx="154">
                  <c:v>2013.8333333333333</c:v>
                </c:pt>
                <c:pt idx="155">
                  <c:v>2013.9166666666667</c:v>
                </c:pt>
                <c:pt idx="156">
                  <c:v>2014</c:v>
                </c:pt>
                <c:pt idx="157">
                  <c:v>2014.0833333333333</c:v>
                </c:pt>
                <c:pt idx="158">
                  <c:v>2014.1666666666667</c:v>
                </c:pt>
                <c:pt idx="159">
                  <c:v>2014.25</c:v>
                </c:pt>
                <c:pt idx="160">
                  <c:v>2014.3333333333333</c:v>
                </c:pt>
                <c:pt idx="161">
                  <c:v>2014.4166666666667</c:v>
                </c:pt>
                <c:pt idx="162">
                  <c:v>2014.5</c:v>
                </c:pt>
                <c:pt idx="163">
                  <c:v>2014.5833333333333</c:v>
                </c:pt>
                <c:pt idx="164">
                  <c:v>2014.6666666666667</c:v>
                </c:pt>
                <c:pt idx="165">
                  <c:v>2014.75</c:v>
                </c:pt>
                <c:pt idx="166">
                  <c:v>2014.8333333333333</c:v>
                </c:pt>
                <c:pt idx="167">
                  <c:v>2014.9166666666667</c:v>
                </c:pt>
                <c:pt idx="168">
                  <c:v>2015</c:v>
                </c:pt>
                <c:pt idx="169">
                  <c:v>2015.0833333333333</c:v>
                </c:pt>
                <c:pt idx="170">
                  <c:v>2015.1666666666667</c:v>
                </c:pt>
                <c:pt idx="171">
                  <c:v>2015.25</c:v>
                </c:pt>
                <c:pt idx="172">
                  <c:v>2015.3333333333333</c:v>
                </c:pt>
                <c:pt idx="173">
                  <c:v>2015.4166666666667</c:v>
                </c:pt>
                <c:pt idx="174">
                  <c:v>2015.5</c:v>
                </c:pt>
                <c:pt idx="175">
                  <c:v>2015.5833333333333</c:v>
                </c:pt>
                <c:pt idx="176">
                  <c:v>2015.6666666666667</c:v>
                </c:pt>
                <c:pt idx="177">
                  <c:v>2015.75</c:v>
                </c:pt>
                <c:pt idx="178">
                  <c:v>2015.8333333333333</c:v>
                </c:pt>
                <c:pt idx="179">
                  <c:v>2015.9166666666667</c:v>
                </c:pt>
              </c:numCache>
            </c:numRef>
          </c:xVal>
          <c:yVal>
            <c:numRef>
              <c:f>Vert_Pac!$AP$100:$AP$279</c:f>
              <c:numCache>
                <c:formatCode>General</c:formatCode>
                <c:ptCount val="180"/>
                <c:pt idx="59" formatCode="0.0">
                  <c:v>28.37</c:v>
                </c:pt>
                <c:pt idx="60" formatCode="0.0">
                  <c:v>28.45</c:v>
                </c:pt>
                <c:pt idx="61" formatCode="0.0">
                  <c:v>27.91</c:v>
                </c:pt>
                <c:pt idx="62" formatCode="0.0">
                  <c:v>27.92</c:v>
                </c:pt>
                <c:pt idx="63" formatCode="0.0">
                  <c:v>28.58</c:v>
                </c:pt>
                <c:pt idx="64" formatCode="0.0">
                  <c:v>28.04</c:v>
                </c:pt>
                <c:pt idx="65" formatCode="0.0">
                  <c:v>28.4</c:v>
                </c:pt>
                <c:pt idx="66" formatCode="0.0">
                  <c:v>28.88</c:v>
                </c:pt>
                <c:pt idx="67" formatCode="0.0">
                  <c:v>29.07</c:v>
                </c:pt>
                <c:pt idx="68" formatCode="0.0">
                  <c:v>28.89</c:v>
                </c:pt>
                <c:pt idx="69" formatCode="0.0">
                  <c:v>28.84</c:v>
                </c:pt>
                <c:pt idx="70" formatCode="0.0">
                  <c:v>28.11</c:v>
                </c:pt>
                <c:pt idx="71" formatCode="0.0">
                  <c:v>28.68</c:v>
                </c:pt>
                <c:pt idx="72" formatCode="0.0">
                  <c:v>28.64</c:v>
                </c:pt>
                <c:pt idx="73" formatCode="0.0">
                  <c:v>28.55</c:v>
                </c:pt>
                <c:pt idx="74" formatCode="0.0">
                  <c:v>28.22</c:v>
                </c:pt>
                <c:pt idx="75" formatCode="0.0">
                  <c:v>28.49</c:v>
                </c:pt>
                <c:pt idx="76" formatCode="0.0">
                  <c:v>28.27</c:v>
                </c:pt>
                <c:pt idx="77" formatCode="0.0">
                  <c:v>27.64</c:v>
                </c:pt>
                <c:pt idx="78" formatCode="0.0">
                  <c:v>28.27</c:v>
                </c:pt>
                <c:pt idx="79" formatCode="0.0">
                  <c:v>27.92</c:v>
                </c:pt>
                <c:pt idx="80" formatCode="0.0">
                  <c:v>27.69</c:v>
                </c:pt>
                <c:pt idx="81" formatCode="0.0">
                  <c:v>26.77</c:v>
                </c:pt>
                <c:pt idx="82" formatCode="0.0">
                  <c:v>26.74</c:v>
                </c:pt>
                <c:pt idx="83" formatCode="0.0">
                  <c:v>27.73</c:v>
                </c:pt>
                <c:pt idx="84" formatCode="0.0">
                  <c:v>27.73</c:v>
                </c:pt>
                <c:pt idx="85" formatCode="0.0">
                  <c:v>27.82</c:v>
                </c:pt>
                <c:pt idx="86" formatCode="0.0">
                  <c:v>27.91</c:v>
                </c:pt>
                <c:pt idx="87" formatCode="0.0">
                  <c:v>28.26</c:v>
                </c:pt>
                <c:pt idx="88" formatCode="0.0">
                  <c:v>28.12</c:v>
                </c:pt>
                <c:pt idx="89" formatCode="0.0">
                  <c:v>28.2</c:v>
                </c:pt>
                <c:pt idx="90" formatCode="0.0">
                  <c:v>28.26</c:v>
                </c:pt>
                <c:pt idx="91" formatCode="0.0">
                  <c:v>28.28</c:v>
                </c:pt>
                <c:pt idx="92" formatCode="0.0">
                  <c:v>27.91</c:v>
                </c:pt>
                <c:pt idx="93" formatCode="0.0">
                  <c:v>27.69</c:v>
                </c:pt>
                <c:pt idx="94" formatCode="0.0">
                  <c:v>27.82</c:v>
                </c:pt>
                <c:pt idx="95" formatCode="0.0">
                  <c:v>27.78</c:v>
                </c:pt>
                <c:pt idx="96" formatCode="0.0">
                  <c:v>27.76</c:v>
                </c:pt>
                <c:pt idx="97" formatCode="0.0">
                  <c:v>27.74</c:v>
                </c:pt>
                <c:pt idx="98" formatCode="0.0">
                  <c:v>27.61</c:v>
                </c:pt>
                <c:pt idx="99" formatCode="0.0">
                  <c:v>28.97</c:v>
                </c:pt>
                <c:pt idx="100" formatCode="0.0">
                  <c:v>28.14</c:v>
                </c:pt>
                <c:pt idx="101" formatCode="0.0">
                  <c:v>28.48</c:v>
                </c:pt>
                <c:pt idx="102" formatCode="0.0">
                  <c:v>28.56</c:v>
                </c:pt>
                <c:pt idx="103" formatCode="0.0">
                  <c:v>28.72</c:v>
                </c:pt>
                <c:pt idx="104" formatCode="0.0">
                  <c:v>28.99</c:v>
                </c:pt>
                <c:pt idx="105" formatCode="0.0">
                  <c:v>28.86</c:v>
                </c:pt>
                <c:pt idx="106" formatCode="0.0">
                  <c:v>28.66</c:v>
                </c:pt>
                <c:pt idx="107" formatCode="0.0">
                  <c:v>29.41</c:v>
                </c:pt>
                <c:pt idx="108" formatCode="0.0">
                  <c:v>29.01</c:v>
                </c:pt>
                <c:pt idx="109" formatCode="0.0">
                  <c:v>29.3</c:v>
                </c:pt>
                <c:pt idx="110" formatCode="0.0">
                  <c:v>28.99</c:v>
                </c:pt>
                <c:pt idx="111" formatCode="0.0">
                  <c:v>30.27</c:v>
                </c:pt>
                <c:pt idx="112" formatCode="0.0">
                  <c:v>29.45</c:v>
                </c:pt>
                <c:pt idx="113" formatCode="0.0">
                  <c:v>28.85</c:v>
                </c:pt>
                <c:pt idx="114" formatCode="0.0">
                  <c:v>28.3</c:v>
                </c:pt>
                <c:pt idx="115" formatCode="0.0">
                  <c:v>28.2</c:v>
                </c:pt>
                <c:pt idx="116" formatCode="0.0">
                  <c:v>27.62</c:v>
                </c:pt>
                <c:pt idx="117" formatCode="0.0">
                  <c:v>27.34</c:v>
                </c:pt>
                <c:pt idx="118" formatCode="0.0">
                  <c:v>26.99</c:v>
                </c:pt>
                <c:pt idx="119" formatCode="0.0">
                  <c:v>27.22</c:v>
                </c:pt>
                <c:pt idx="120" formatCode="0.0">
                  <c:v>27.57</c:v>
                </c:pt>
                <c:pt idx="121" formatCode="0.0">
                  <c:v>28.57</c:v>
                </c:pt>
                <c:pt idx="122" formatCode="0.0">
                  <c:v>27.6</c:v>
                </c:pt>
                <c:pt idx="123" formatCode="0.0">
                  <c:v>27.98</c:v>
                </c:pt>
                <c:pt idx="124" formatCode="0.0">
                  <c:v>28.72</c:v>
                </c:pt>
                <c:pt idx="125" formatCode="0.0">
                  <c:v>28.52</c:v>
                </c:pt>
                <c:pt idx="126" formatCode="0.0">
                  <c:v>28.59</c:v>
                </c:pt>
                <c:pt idx="127" formatCode="0.0">
                  <c:v>28.57</c:v>
                </c:pt>
                <c:pt idx="128" formatCode="0.0">
                  <c:v>28.6</c:v>
                </c:pt>
                <c:pt idx="129" formatCode="0.0">
                  <c:v>27.26</c:v>
                </c:pt>
                <c:pt idx="130" formatCode="0.0">
                  <c:v>27.47</c:v>
                </c:pt>
                <c:pt idx="131" formatCode="0.0">
                  <c:v>27.85</c:v>
                </c:pt>
                <c:pt idx="132" formatCode="0.0">
                  <c:v>28.25</c:v>
                </c:pt>
                <c:pt idx="133" formatCode="0.0">
                  <c:v>28.63</c:v>
                </c:pt>
                <c:pt idx="134" formatCode="0.0">
                  <c:v>27.98</c:v>
                </c:pt>
                <c:pt idx="135" formatCode="0.0">
                  <c:v>28.37</c:v>
                </c:pt>
                <c:pt idx="136" formatCode="0.0">
                  <c:v>29.18</c:v>
                </c:pt>
                <c:pt idx="137" formatCode="0.0">
                  <c:v>29.24</c:v>
                </c:pt>
                <c:pt idx="138" formatCode="0.0">
                  <c:v>29.338000000000001</c:v>
                </c:pt>
                <c:pt idx="139" formatCode="0.0">
                  <c:v>29.18</c:v>
                </c:pt>
                <c:pt idx="140" formatCode="0.0">
                  <c:v>29.100999999999999</c:v>
                </c:pt>
                <c:pt idx="141" formatCode="0.0">
                  <c:v>28.417999999999999</c:v>
                </c:pt>
                <c:pt idx="142" formatCode="0.0">
                  <c:v>28.588999999999999</c:v>
                </c:pt>
                <c:pt idx="143" formatCode="0.0">
                  <c:v>28.713999999999999</c:v>
                </c:pt>
                <c:pt idx="144" formatCode="0.0">
                  <c:v>28.734000000000002</c:v>
                </c:pt>
                <c:pt idx="145" formatCode="0.0">
                  <c:v>28.428000000000001</c:v>
                </c:pt>
                <c:pt idx="146" formatCode="0.0">
                  <c:v>27.834</c:v>
                </c:pt>
                <c:pt idx="147" formatCode="0.0">
                  <c:v>28.927</c:v>
                </c:pt>
                <c:pt idx="148" formatCode="0.0">
                  <c:v>28.664000000000001</c:v>
                </c:pt>
                <c:pt idx="149" formatCode="0.0">
                  <c:v>28.302</c:v>
                </c:pt>
                <c:pt idx="150" formatCode="0.0">
                  <c:v>28.422999999999998</c:v>
                </c:pt>
                <c:pt idx="151" formatCode="0.0">
                  <c:v>28.446000000000002</c:v>
                </c:pt>
                <c:pt idx="152" formatCode="0.0">
                  <c:v>28.12</c:v>
                </c:pt>
                <c:pt idx="153" formatCode="0.0">
                  <c:v>28.175999999999998</c:v>
                </c:pt>
                <c:pt idx="154" formatCode="0.0">
                  <c:v>28.471</c:v>
                </c:pt>
                <c:pt idx="155" formatCode="0.0">
                  <c:v>28.8</c:v>
                </c:pt>
                <c:pt idx="156" formatCode="0.0">
                  <c:v>28.771999999999998</c:v>
                </c:pt>
                <c:pt idx="157" formatCode="0.0">
                  <c:v>28.593</c:v>
                </c:pt>
                <c:pt idx="158" formatCode="0.0">
                  <c:v>28.597000000000001</c:v>
                </c:pt>
                <c:pt idx="159" formatCode="0.0">
                  <c:v>29.164000000000001</c:v>
                </c:pt>
                <c:pt idx="160" formatCode="0.0">
                  <c:v>29.077000000000002</c:v>
                </c:pt>
                <c:pt idx="161" formatCode="0.0">
                  <c:v>29.177</c:v>
                </c:pt>
                <c:pt idx="162" formatCode="0.0">
                  <c:v>29.498000000000001</c:v>
                </c:pt>
                <c:pt idx="163" formatCode="0.0">
                  <c:v>29.251999999999999</c:v>
                </c:pt>
                <c:pt idx="164" formatCode="0.0">
                  <c:v>28.754000000000001</c:v>
                </c:pt>
                <c:pt idx="165" formatCode="0.0">
                  <c:v>28.443999999999999</c:v>
                </c:pt>
                <c:pt idx="166" formatCode="0.0">
                  <c:v>28.722000000000001</c:v>
                </c:pt>
                <c:pt idx="167" formatCode="0.0">
                  <c:v>28.96</c:v>
                </c:pt>
                <c:pt idx="168" formatCode="0.0">
                  <c:v>29.03</c:v>
                </c:pt>
                <c:pt idx="169" formatCode="0.0">
                  <c:v>29.042999999999999</c:v>
                </c:pt>
                <c:pt idx="170" formatCode="0.0">
                  <c:v>28.568999999999999</c:v>
                </c:pt>
                <c:pt idx="171" formatCode="0.0">
                  <c:v>28.715</c:v>
                </c:pt>
              </c:numCache>
            </c:numRef>
          </c:yVal>
          <c:smooth val="0"/>
          <c:extLst>
            <c:ext xmlns:c16="http://schemas.microsoft.com/office/drawing/2014/chart" uri="{C3380CC4-5D6E-409C-BE32-E72D297353CC}">
              <c16:uniqueId val="{00000000-3860-4E79-91A8-43E8C527D06F}"/>
            </c:ext>
          </c:extLst>
        </c:ser>
        <c:dLbls>
          <c:showLegendKey val="0"/>
          <c:showVal val="0"/>
          <c:showCatName val="0"/>
          <c:showSerName val="0"/>
          <c:showPercent val="0"/>
          <c:showBubbleSize val="0"/>
        </c:dLbls>
        <c:axId val="634527680"/>
        <c:axId val="634528072"/>
      </c:scatterChart>
      <c:valAx>
        <c:axId val="634527680"/>
        <c:scaling>
          <c:orientation val="minMax"/>
          <c:max val="2016"/>
          <c:min val="2001"/>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528072"/>
        <c:crosses val="autoZero"/>
        <c:crossBetween val="midCat"/>
        <c:majorUnit val="1"/>
        <c:minorUnit val="0.16670000000000004"/>
      </c:valAx>
      <c:valAx>
        <c:axId val="634528072"/>
        <c:scaling>
          <c:orientation val="minMax"/>
          <c:max val="31"/>
          <c:min val="26"/>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5276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Gulf of Chiriqui, Isla Parida, 8ft</a:t>
            </a:r>
          </a:p>
        </c:rich>
      </c:tx>
      <c:layout>
        <c:manualLayout>
          <c:xMode val="edge"/>
          <c:yMode val="edge"/>
          <c:x val="0.42825187626496003"/>
          <c:y val="4.7058823529411764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0"/>
          <c:order val="0"/>
          <c:tx>
            <c:v>Galeta Upstream</c:v>
          </c:tx>
          <c:spPr>
            <a:ln w="28575" cap="rnd">
              <a:solidFill>
                <a:schemeClr val="tx1"/>
              </a:solidFill>
              <a:round/>
            </a:ln>
            <a:effectLst/>
          </c:spPr>
          <c:marker>
            <c:symbol val="none"/>
          </c:marker>
          <c:trendline>
            <c:spPr>
              <a:ln w="19050" cap="rnd">
                <a:solidFill>
                  <a:schemeClr val="accent1"/>
                </a:solidFill>
                <a:prstDash val="sysDot"/>
              </a:ln>
              <a:effectLst/>
            </c:spPr>
            <c:trendlineType val="linear"/>
            <c:dispRSqr val="0"/>
            <c:dispEq val="1"/>
            <c:trendlineLbl>
              <c:layout>
                <c:manualLayout>
                  <c:x val="-0.82264693935109878"/>
                  <c:y val="-0.39348587308939326"/>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Vert_Pac!$C$100:$C$279</c:f>
              <c:numCache>
                <c:formatCode>0.0</c:formatCode>
                <c:ptCount val="180"/>
                <c:pt idx="0">
                  <c:v>2001</c:v>
                </c:pt>
                <c:pt idx="1">
                  <c:v>2001.0833333333333</c:v>
                </c:pt>
                <c:pt idx="2">
                  <c:v>2001.1666666666667</c:v>
                </c:pt>
                <c:pt idx="3">
                  <c:v>2001.25</c:v>
                </c:pt>
                <c:pt idx="4">
                  <c:v>2001.3333333333333</c:v>
                </c:pt>
                <c:pt idx="5">
                  <c:v>2001.4166666666667</c:v>
                </c:pt>
                <c:pt idx="6">
                  <c:v>2001.5</c:v>
                </c:pt>
                <c:pt idx="7">
                  <c:v>2001.5833333333333</c:v>
                </c:pt>
                <c:pt idx="8">
                  <c:v>2001.6666666666667</c:v>
                </c:pt>
                <c:pt idx="9">
                  <c:v>2001.75</c:v>
                </c:pt>
                <c:pt idx="10">
                  <c:v>2001.8333333333333</c:v>
                </c:pt>
                <c:pt idx="11">
                  <c:v>2001.9166666666667</c:v>
                </c:pt>
                <c:pt idx="12">
                  <c:v>2002</c:v>
                </c:pt>
                <c:pt idx="13">
                  <c:v>2002.0833333333333</c:v>
                </c:pt>
                <c:pt idx="14">
                  <c:v>2002.1666666666667</c:v>
                </c:pt>
                <c:pt idx="15">
                  <c:v>2002.25</c:v>
                </c:pt>
                <c:pt idx="16">
                  <c:v>2002.3333333333333</c:v>
                </c:pt>
                <c:pt idx="17">
                  <c:v>2002.4166666666667</c:v>
                </c:pt>
                <c:pt idx="18">
                  <c:v>2002.5</c:v>
                </c:pt>
                <c:pt idx="19">
                  <c:v>2002.5833333333333</c:v>
                </c:pt>
                <c:pt idx="20">
                  <c:v>2002.6666666666667</c:v>
                </c:pt>
                <c:pt idx="21">
                  <c:v>2002.75</c:v>
                </c:pt>
                <c:pt idx="22">
                  <c:v>2002.8333333333333</c:v>
                </c:pt>
                <c:pt idx="23">
                  <c:v>2002.9166666666667</c:v>
                </c:pt>
                <c:pt idx="24">
                  <c:v>2003</c:v>
                </c:pt>
                <c:pt idx="25">
                  <c:v>2003.0833333333333</c:v>
                </c:pt>
                <c:pt idx="26">
                  <c:v>2003.1666666666667</c:v>
                </c:pt>
                <c:pt idx="27">
                  <c:v>2003.25</c:v>
                </c:pt>
                <c:pt idx="28">
                  <c:v>2003.3333333333333</c:v>
                </c:pt>
                <c:pt idx="29">
                  <c:v>2003.4166666666667</c:v>
                </c:pt>
                <c:pt idx="30">
                  <c:v>2003.5</c:v>
                </c:pt>
                <c:pt idx="31">
                  <c:v>2003.5833333333333</c:v>
                </c:pt>
                <c:pt idx="32">
                  <c:v>2003.6666666666667</c:v>
                </c:pt>
                <c:pt idx="33">
                  <c:v>2003.75</c:v>
                </c:pt>
                <c:pt idx="34">
                  <c:v>2003.8333333333333</c:v>
                </c:pt>
                <c:pt idx="35">
                  <c:v>2003.9166666666667</c:v>
                </c:pt>
                <c:pt idx="36">
                  <c:v>2004</c:v>
                </c:pt>
                <c:pt idx="37">
                  <c:v>2004.0833333333333</c:v>
                </c:pt>
                <c:pt idx="38">
                  <c:v>2004.1666666666667</c:v>
                </c:pt>
                <c:pt idx="39">
                  <c:v>2004.25</c:v>
                </c:pt>
                <c:pt idx="40">
                  <c:v>2004.3333333333333</c:v>
                </c:pt>
                <c:pt idx="41">
                  <c:v>2004.4166666666667</c:v>
                </c:pt>
                <c:pt idx="42">
                  <c:v>2004.5</c:v>
                </c:pt>
                <c:pt idx="43">
                  <c:v>2004.5833333333333</c:v>
                </c:pt>
                <c:pt idx="44">
                  <c:v>2004.6666666666667</c:v>
                </c:pt>
                <c:pt idx="45">
                  <c:v>2004.75</c:v>
                </c:pt>
                <c:pt idx="46">
                  <c:v>2004.8333333333333</c:v>
                </c:pt>
                <c:pt idx="47">
                  <c:v>2004.9166666666667</c:v>
                </c:pt>
                <c:pt idx="48">
                  <c:v>2005</c:v>
                </c:pt>
                <c:pt idx="49">
                  <c:v>2005.0833333333333</c:v>
                </c:pt>
                <c:pt idx="50">
                  <c:v>2005.1666666666667</c:v>
                </c:pt>
                <c:pt idx="51">
                  <c:v>2005.25</c:v>
                </c:pt>
                <c:pt idx="52">
                  <c:v>2005.3333333333333</c:v>
                </c:pt>
                <c:pt idx="53">
                  <c:v>2005.4166666666667</c:v>
                </c:pt>
                <c:pt idx="54">
                  <c:v>2005.5</c:v>
                </c:pt>
                <c:pt idx="55">
                  <c:v>2005.5833333333333</c:v>
                </c:pt>
                <c:pt idx="56">
                  <c:v>2005.6666666666667</c:v>
                </c:pt>
                <c:pt idx="57">
                  <c:v>2005.75</c:v>
                </c:pt>
                <c:pt idx="58">
                  <c:v>2005.8333333333333</c:v>
                </c:pt>
                <c:pt idx="59">
                  <c:v>2005.9166666666667</c:v>
                </c:pt>
                <c:pt idx="60">
                  <c:v>2006</c:v>
                </c:pt>
                <c:pt idx="61">
                  <c:v>2006.0833333333333</c:v>
                </c:pt>
                <c:pt idx="62">
                  <c:v>2006.1666666666667</c:v>
                </c:pt>
                <c:pt idx="63">
                  <c:v>2006.25</c:v>
                </c:pt>
                <c:pt idx="64">
                  <c:v>2006.3333333333333</c:v>
                </c:pt>
                <c:pt idx="65">
                  <c:v>2006.4166666666667</c:v>
                </c:pt>
                <c:pt idx="66">
                  <c:v>2006.5</c:v>
                </c:pt>
                <c:pt idx="67">
                  <c:v>2006.5833333333333</c:v>
                </c:pt>
                <c:pt idx="68">
                  <c:v>2006.6666666666667</c:v>
                </c:pt>
                <c:pt idx="69">
                  <c:v>2006.75</c:v>
                </c:pt>
                <c:pt idx="70">
                  <c:v>2006.8333333333333</c:v>
                </c:pt>
                <c:pt idx="71">
                  <c:v>2006.9166666666667</c:v>
                </c:pt>
                <c:pt idx="72">
                  <c:v>2007</c:v>
                </c:pt>
                <c:pt idx="73">
                  <c:v>2007.0833333333333</c:v>
                </c:pt>
                <c:pt idx="74">
                  <c:v>2007.1666666666667</c:v>
                </c:pt>
                <c:pt idx="75">
                  <c:v>2007.25</c:v>
                </c:pt>
                <c:pt idx="76">
                  <c:v>2007.3333333333333</c:v>
                </c:pt>
                <c:pt idx="77">
                  <c:v>2007.4166666666667</c:v>
                </c:pt>
                <c:pt idx="78">
                  <c:v>2007.5</c:v>
                </c:pt>
                <c:pt idx="79">
                  <c:v>2007.5833333333333</c:v>
                </c:pt>
                <c:pt idx="80">
                  <c:v>2007.6666666666667</c:v>
                </c:pt>
                <c:pt idx="81">
                  <c:v>2007.75</c:v>
                </c:pt>
                <c:pt idx="82">
                  <c:v>2007.8333333333333</c:v>
                </c:pt>
                <c:pt idx="83">
                  <c:v>2007.9166666666667</c:v>
                </c:pt>
                <c:pt idx="84">
                  <c:v>2008</c:v>
                </c:pt>
                <c:pt idx="85">
                  <c:v>2008.0833333333333</c:v>
                </c:pt>
                <c:pt idx="86">
                  <c:v>2008.1666666666667</c:v>
                </c:pt>
                <c:pt idx="87">
                  <c:v>2008.25</c:v>
                </c:pt>
                <c:pt idx="88">
                  <c:v>2008.3333333333333</c:v>
                </c:pt>
                <c:pt idx="89">
                  <c:v>2008.4166666666667</c:v>
                </c:pt>
                <c:pt idx="90">
                  <c:v>2008.5</c:v>
                </c:pt>
                <c:pt idx="91">
                  <c:v>2008.5833333333333</c:v>
                </c:pt>
                <c:pt idx="92">
                  <c:v>2008.6666666666667</c:v>
                </c:pt>
                <c:pt idx="93">
                  <c:v>2008.75</c:v>
                </c:pt>
                <c:pt idx="94">
                  <c:v>2008.8333333333333</c:v>
                </c:pt>
                <c:pt idx="95">
                  <c:v>2008.9166666666667</c:v>
                </c:pt>
                <c:pt idx="96">
                  <c:v>2009</c:v>
                </c:pt>
                <c:pt idx="97">
                  <c:v>2009.0833333333333</c:v>
                </c:pt>
                <c:pt idx="98">
                  <c:v>2009.1666666666667</c:v>
                </c:pt>
                <c:pt idx="99">
                  <c:v>2009.25</c:v>
                </c:pt>
                <c:pt idx="100">
                  <c:v>2009.3333333333333</c:v>
                </c:pt>
                <c:pt idx="101">
                  <c:v>2009.4166666666667</c:v>
                </c:pt>
                <c:pt idx="102">
                  <c:v>2009.5</c:v>
                </c:pt>
                <c:pt idx="103">
                  <c:v>2009.5833333333333</c:v>
                </c:pt>
                <c:pt idx="104">
                  <c:v>2009.6666666666667</c:v>
                </c:pt>
                <c:pt idx="105">
                  <c:v>2009.75</c:v>
                </c:pt>
                <c:pt idx="106">
                  <c:v>2009.8333333333333</c:v>
                </c:pt>
                <c:pt idx="107">
                  <c:v>2009.9166666666667</c:v>
                </c:pt>
                <c:pt idx="108">
                  <c:v>2010</c:v>
                </c:pt>
                <c:pt idx="109">
                  <c:v>2010.0833333333333</c:v>
                </c:pt>
                <c:pt idx="110">
                  <c:v>2010.1666666666667</c:v>
                </c:pt>
                <c:pt idx="111">
                  <c:v>2010.25</c:v>
                </c:pt>
                <c:pt idx="112">
                  <c:v>2010.3333333333333</c:v>
                </c:pt>
                <c:pt idx="113">
                  <c:v>2010.4166666666667</c:v>
                </c:pt>
                <c:pt idx="114">
                  <c:v>2010.5</c:v>
                </c:pt>
                <c:pt idx="115">
                  <c:v>2010.5833333333333</c:v>
                </c:pt>
                <c:pt idx="116">
                  <c:v>2010.6666666666667</c:v>
                </c:pt>
                <c:pt idx="117">
                  <c:v>2010.75</c:v>
                </c:pt>
                <c:pt idx="118">
                  <c:v>2010.8333333333333</c:v>
                </c:pt>
                <c:pt idx="119">
                  <c:v>2010.9166666666667</c:v>
                </c:pt>
                <c:pt idx="120">
                  <c:v>2011</c:v>
                </c:pt>
                <c:pt idx="121">
                  <c:v>2011.0833333333333</c:v>
                </c:pt>
                <c:pt idx="122">
                  <c:v>2011.1666666666667</c:v>
                </c:pt>
                <c:pt idx="123">
                  <c:v>2011.25</c:v>
                </c:pt>
                <c:pt idx="124">
                  <c:v>2011.3333333333333</c:v>
                </c:pt>
                <c:pt idx="125">
                  <c:v>2011.4166666666667</c:v>
                </c:pt>
                <c:pt idx="126">
                  <c:v>2011.5</c:v>
                </c:pt>
                <c:pt idx="127">
                  <c:v>2011.5833333333333</c:v>
                </c:pt>
                <c:pt idx="128">
                  <c:v>2011.6666666666667</c:v>
                </c:pt>
                <c:pt idx="129">
                  <c:v>2011.75</c:v>
                </c:pt>
                <c:pt idx="130">
                  <c:v>2011.8333333333333</c:v>
                </c:pt>
                <c:pt idx="131">
                  <c:v>2011.9166666666667</c:v>
                </c:pt>
                <c:pt idx="132">
                  <c:v>2012</c:v>
                </c:pt>
                <c:pt idx="133">
                  <c:v>2012.0833333333333</c:v>
                </c:pt>
                <c:pt idx="134">
                  <c:v>2012.1666666666667</c:v>
                </c:pt>
                <c:pt idx="135">
                  <c:v>2012.25</c:v>
                </c:pt>
                <c:pt idx="136">
                  <c:v>2012.3333333333333</c:v>
                </c:pt>
                <c:pt idx="137">
                  <c:v>2012.4166666666667</c:v>
                </c:pt>
                <c:pt idx="138">
                  <c:v>2012.5</c:v>
                </c:pt>
                <c:pt idx="139">
                  <c:v>2012.5833333333333</c:v>
                </c:pt>
                <c:pt idx="140">
                  <c:v>2012.6666666666667</c:v>
                </c:pt>
                <c:pt idx="141">
                  <c:v>2012.75</c:v>
                </c:pt>
                <c:pt idx="142">
                  <c:v>2012.8333333333333</c:v>
                </c:pt>
                <c:pt idx="143">
                  <c:v>2012.9166666666667</c:v>
                </c:pt>
                <c:pt idx="144">
                  <c:v>2013</c:v>
                </c:pt>
                <c:pt idx="145">
                  <c:v>2013.0833333333333</c:v>
                </c:pt>
                <c:pt idx="146">
                  <c:v>2013.1666666666667</c:v>
                </c:pt>
                <c:pt idx="147">
                  <c:v>2013.25</c:v>
                </c:pt>
                <c:pt idx="148">
                  <c:v>2013.3333333333333</c:v>
                </c:pt>
                <c:pt idx="149">
                  <c:v>2013.4166666666667</c:v>
                </c:pt>
                <c:pt idx="150">
                  <c:v>2013.5</c:v>
                </c:pt>
                <c:pt idx="151">
                  <c:v>2013.5833333333333</c:v>
                </c:pt>
                <c:pt idx="152">
                  <c:v>2013.6666666666667</c:v>
                </c:pt>
                <c:pt idx="153">
                  <c:v>2013.75</c:v>
                </c:pt>
                <c:pt idx="154">
                  <c:v>2013.8333333333333</c:v>
                </c:pt>
                <c:pt idx="155">
                  <c:v>2013.9166666666667</c:v>
                </c:pt>
                <c:pt idx="156">
                  <c:v>2014</c:v>
                </c:pt>
                <c:pt idx="157">
                  <c:v>2014.0833333333333</c:v>
                </c:pt>
                <c:pt idx="158">
                  <c:v>2014.1666666666667</c:v>
                </c:pt>
                <c:pt idx="159">
                  <c:v>2014.25</c:v>
                </c:pt>
                <c:pt idx="160">
                  <c:v>2014.3333333333333</c:v>
                </c:pt>
                <c:pt idx="161">
                  <c:v>2014.4166666666667</c:v>
                </c:pt>
                <c:pt idx="162">
                  <c:v>2014.5</c:v>
                </c:pt>
                <c:pt idx="163">
                  <c:v>2014.5833333333333</c:v>
                </c:pt>
                <c:pt idx="164">
                  <c:v>2014.6666666666667</c:v>
                </c:pt>
                <c:pt idx="165">
                  <c:v>2014.75</c:v>
                </c:pt>
                <c:pt idx="166">
                  <c:v>2014.8333333333333</c:v>
                </c:pt>
                <c:pt idx="167">
                  <c:v>2014.9166666666667</c:v>
                </c:pt>
                <c:pt idx="168">
                  <c:v>2015</c:v>
                </c:pt>
                <c:pt idx="169">
                  <c:v>2015.0833333333333</c:v>
                </c:pt>
                <c:pt idx="170">
                  <c:v>2015.1666666666667</c:v>
                </c:pt>
                <c:pt idx="171">
                  <c:v>2015.25</c:v>
                </c:pt>
                <c:pt idx="172">
                  <c:v>2015.3333333333333</c:v>
                </c:pt>
                <c:pt idx="173">
                  <c:v>2015.4166666666667</c:v>
                </c:pt>
                <c:pt idx="174">
                  <c:v>2015.5</c:v>
                </c:pt>
                <c:pt idx="175">
                  <c:v>2015.5833333333333</c:v>
                </c:pt>
                <c:pt idx="176">
                  <c:v>2015.6666666666667</c:v>
                </c:pt>
                <c:pt idx="177">
                  <c:v>2015.75</c:v>
                </c:pt>
                <c:pt idx="178">
                  <c:v>2015.8333333333333</c:v>
                </c:pt>
                <c:pt idx="179">
                  <c:v>2015.9166666666667</c:v>
                </c:pt>
              </c:numCache>
            </c:numRef>
          </c:xVal>
          <c:yVal>
            <c:numRef>
              <c:f>Vert_Pac!$AQ$100:$AQ$279</c:f>
              <c:numCache>
                <c:formatCode>General</c:formatCode>
                <c:ptCount val="180"/>
                <c:pt idx="11" formatCode="0.0">
                  <c:v>28.05</c:v>
                </c:pt>
                <c:pt idx="12" formatCode="0.0">
                  <c:v>28.72</c:v>
                </c:pt>
                <c:pt idx="13" formatCode="0.0">
                  <c:v>29.3</c:v>
                </c:pt>
                <c:pt idx="14" formatCode="0.0">
                  <c:v>29.14</c:v>
                </c:pt>
                <c:pt idx="15" formatCode="0.0">
                  <c:v>29.12</c:v>
                </c:pt>
                <c:pt idx="16" formatCode="0.0">
                  <c:v>29.17</c:v>
                </c:pt>
                <c:pt idx="23" formatCode="0.0">
                  <c:v>29.35</c:v>
                </c:pt>
                <c:pt idx="24" formatCode="0.0">
                  <c:v>29.65</c:v>
                </c:pt>
                <c:pt idx="25" formatCode="0.0">
                  <c:v>29.14</c:v>
                </c:pt>
                <c:pt idx="26" formatCode="0.0">
                  <c:v>29.42</c:v>
                </c:pt>
                <c:pt idx="27" formatCode="0.0">
                  <c:v>29.41</c:v>
                </c:pt>
                <c:pt idx="28" formatCode="0.0">
                  <c:v>28.92</c:v>
                </c:pt>
                <c:pt idx="29" formatCode="0.0">
                  <c:v>28.08</c:v>
                </c:pt>
                <c:pt idx="30" formatCode="0.0">
                  <c:v>28.51</c:v>
                </c:pt>
                <c:pt idx="31" formatCode="0.0">
                  <c:v>28.91</c:v>
                </c:pt>
                <c:pt idx="32" formatCode="0.0">
                  <c:v>29.12</c:v>
                </c:pt>
                <c:pt idx="33" formatCode="0.0">
                  <c:v>27.87</c:v>
                </c:pt>
                <c:pt idx="34" formatCode="0.0">
                  <c:v>28.27</c:v>
                </c:pt>
                <c:pt idx="35" formatCode="0.0">
                  <c:v>28.53</c:v>
                </c:pt>
                <c:pt idx="36" formatCode="0.0">
                  <c:v>28.92</c:v>
                </c:pt>
                <c:pt idx="37" formatCode="0.0">
                  <c:v>29.15</c:v>
                </c:pt>
                <c:pt idx="38" formatCode="0.0">
                  <c:v>28.86</c:v>
                </c:pt>
                <c:pt idx="39" formatCode="0.0">
                  <c:v>29.43</c:v>
                </c:pt>
                <c:pt idx="40" formatCode="0.0">
                  <c:v>28.28</c:v>
                </c:pt>
                <c:pt idx="41" formatCode="0.0">
                  <c:v>28.17</c:v>
                </c:pt>
                <c:pt idx="42" formatCode="0.0">
                  <c:v>28.69</c:v>
                </c:pt>
                <c:pt idx="43" formatCode="0.0">
                  <c:v>28.72</c:v>
                </c:pt>
                <c:pt idx="44" formatCode="0.0">
                  <c:v>28.49</c:v>
                </c:pt>
                <c:pt idx="45" formatCode="0.0">
                  <c:v>28.01</c:v>
                </c:pt>
                <c:pt idx="46" formatCode="0.0">
                  <c:v>28.42</c:v>
                </c:pt>
                <c:pt idx="47" formatCode="0.0">
                  <c:v>29.37</c:v>
                </c:pt>
                <c:pt idx="48" formatCode="0.0">
                  <c:v>29.53</c:v>
                </c:pt>
                <c:pt idx="49" formatCode="0.0">
                  <c:v>29</c:v>
                </c:pt>
                <c:pt idx="50" formatCode="0.0">
                  <c:v>29.73</c:v>
                </c:pt>
                <c:pt idx="51" formatCode="0.0">
                  <c:v>29.42</c:v>
                </c:pt>
                <c:pt idx="52" formatCode="0.0">
                  <c:v>29.84</c:v>
                </c:pt>
                <c:pt idx="53" formatCode="0.0">
                  <c:v>29.14</c:v>
                </c:pt>
                <c:pt idx="54" formatCode="0.0">
                  <c:v>29.66</c:v>
                </c:pt>
                <c:pt idx="55" formatCode="0.0">
                  <c:v>29.62</c:v>
                </c:pt>
                <c:pt idx="56" formatCode="0.0">
                  <c:v>28.99</c:v>
                </c:pt>
                <c:pt idx="57" formatCode="0.0">
                  <c:v>26.69</c:v>
                </c:pt>
                <c:pt idx="58" formatCode="0.0">
                  <c:v>27.6</c:v>
                </c:pt>
                <c:pt idx="59" formatCode="0.0">
                  <c:v>28.57</c:v>
                </c:pt>
                <c:pt idx="60" formatCode="0.0">
                  <c:v>28.97</c:v>
                </c:pt>
                <c:pt idx="61" formatCode="0.0">
                  <c:v>28.64</c:v>
                </c:pt>
                <c:pt idx="62" formatCode="0.0">
                  <c:v>28.6</c:v>
                </c:pt>
                <c:pt idx="63" formatCode="0.0">
                  <c:v>28.81</c:v>
                </c:pt>
                <c:pt idx="64" formatCode="0.0">
                  <c:v>28.64</c:v>
                </c:pt>
                <c:pt idx="65" formatCode="0.0">
                  <c:v>28.58</c:v>
                </c:pt>
                <c:pt idx="66" formatCode="0.0">
                  <c:v>29.46</c:v>
                </c:pt>
                <c:pt idx="67" formatCode="0.0">
                  <c:v>29.49</c:v>
                </c:pt>
                <c:pt idx="68" formatCode="0.0">
                  <c:v>29.45</c:v>
                </c:pt>
                <c:pt idx="69" formatCode="0.0">
                  <c:v>29.19</c:v>
                </c:pt>
                <c:pt idx="70" formatCode="0.0">
                  <c:v>28.55</c:v>
                </c:pt>
                <c:pt idx="71" formatCode="0.0">
                  <c:v>28.94</c:v>
                </c:pt>
                <c:pt idx="72" formatCode="0.0">
                  <c:v>29.04</c:v>
                </c:pt>
                <c:pt idx="73" formatCode="0.0">
                  <c:v>29.05</c:v>
                </c:pt>
                <c:pt idx="74" formatCode="0.0">
                  <c:v>28.66</c:v>
                </c:pt>
                <c:pt idx="75" formatCode="0.0">
                  <c:v>28.46</c:v>
                </c:pt>
                <c:pt idx="76" formatCode="0.0">
                  <c:v>28</c:v>
                </c:pt>
                <c:pt idx="77" formatCode="0.0">
                  <c:v>27.47</c:v>
                </c:pt>
                <c:pt idx="78" formatCode="0.0">
                  <c:v>28.58</c:v>
                </c:pt>
                <c:pt idx="79" formatCode="0.0">
                  <c:v>28.17</c:v>
                </c:pt>
                <c:pt idx="80" formatCode="0.0">
                  <c:v>27.96</c:v>
                </c:pt>
                <c:pt idx="81" formatCode="0.0">
                  <c:v>26.55</c:v>
                </c:pt>
                <c:pt idx="82" formatCode="0.0">
                  <c:v>26.53</c:v>
                </c:pt>
                <c:pt idx="83" formatCode="0.0">
                  <c:v>27.9</c:v>
                </c:pt>
                <c:pt idx="84" formatCode="0.0">
                  <c:v>28.16</c:v>
                </c:pt>
                <c:pt idx="85" formatCode="0.0">
                  <c:v>28.18</c:v>
                </c:pt>
                <c:pt idx="86" formatCode="0.0">
                  <c:v>28.56</c:v>
                </c:pt>
                <c:pt idx="87" formatCode="0.0">
                  <c:v>28.74</c:v>
                </c:pt>
                <c:pt idx="88" formatCode="0.0">
                  <c:v>28.51</c:v>
                </c:pt>
                <c:pt idx="89" formatCode="0.0">
                  <c:v>28.4</c:v>
                </c:pt>
                <c:pt idx="90" formatCode="0.0">
                  <c:v>28.67</c:v>
                </c:pt>
                <c:pt idx="91" formatCode="0.0">
                  <c:v>28.65</c:v>
                </c:pt>
                <c:pt idx="92" formatCode="0.0">
                  <c:v>28.06</c:v>
                </c:pt>
                <c:pt idx="93" formatCode="0.0">
                  <c:v>27.91</c:v>
                </c:pt>
                <c:pt idx="94" formatCode="0.0">
                  <c:v>27.94</c:v>
                </c:pt>
                <c:pt idx="95" formatCode="0.0">
                  <c:v>28.44</c:v>
                </c:pt>
                <c:pt idx="96" formatCode="0.0">
                  <c:v>28.72</c:v>
                </c:pt>
                <c:pt idx="97" formatCode="0.0">
                  <c:v>28.23</c:v>
                </c:pt>
                <c:pt idx="98" formatCode="0.0">
                  <c:v>29.06</c:v>
                </c:pt>
                <c:pt idx="99" formatCode="0.0">
                  <c:v>29.69</c:v>
                </c:pt>
                <c:pt idx="100" formatCode="0.0">
                  <c:v>28.87</c:v>
                </c:pt>
                <c:pt idx="101" formatCode="0.0">
                  <c:v>29.2</c:v>
                </c:pt>
                <c:pt idx="102" formatCode="0.0">
                  <c:v>29.4</c:v>
                </c:pt>
                <c:pt idx="103" formatCode="0.0">
                  <c:v>29.44</c:v>
                </c:pt>
                <c:pt idx="104" formatCode="0.0">
                  <c:v>29.54</c:v>
                </c:pt>
                <c:pt idx="105" formatCode="0.0">
                  <c:v>28.93</c:v>
                </c:pt>
                <c:pt idx="106" formatCode="0.0">
                  <c:v>28.78</c:v>
                </c:pt>
                <c:pt idx="107" formatCode="0.0">
                  <c:v>29.54</c:v>
                </c:pt>
                <c:pt idx="108" formatCode="0.0">
                  <c:v>29.38</c:v>
                </c:pt>
                <c:pt idx="109" formatCode="0.0">
                  <c:v>29.81</c:v>
                </c:pt>
                <c:pt idx="110" formatCode="0.0">
                  <c:v>29.78</c:v>
                </c:pt>
                <c:pt idx="111" formatCode="0.0">
                  <c:v>30.24</c:v>
                </c:pt>
                <c:pt idx="112" formatCode="0.0">
                  <c:v>29.81</c:v>
                </c:pt>
                <c:pt idx="113" formatCode="0.0">
                  <c:v>28.73</c:v>
                </c:pt>
                <c:pt idx="114" formatCode="0.0">
                  <c:v>28.19</c:v>
                </c:pt>
                <c:pt idx="115" formatCode="0.0">
                  <c:v>28.17</c:v>
                </c:pt>
                <c:pt idx="116" formatCode="0.0">
                  <c:v>27.67</c:v>
                </c:pt>
                <c:pt idx="117" formatCode="0.0">
                  <c:v>27.16</c:v>
                </c:pt>
                <c:pt idx="118" formatCode="0.0">
                  <c:v>26.96</c:v>
                </c:pt>
                <c:pt idx="119" formatCode="0.0">
                  <c:v>27.38</c:v>
                </c:pt>
                <c:pt idx="120" formatCode="0.0">
                  <c:v>27.86</c:v>
                </c:pt>
                <c:pt idx="121" formatCode="0.0">
                  <c:v>28.82</c:v>
                </c:pt>
                <c:pt idx="122" formatCode="0.0">
                  <c:v>28.46</c:v>
                </c:pt>
                <c:pt idx="123" formatCode="0.0">
                  <c:v>28.74</c:v>
                </c:pt>
                <c:pt idx="124" formatCode="0.0">
                  <c:v>28.95</c:v>
                </c:pt>
                <c:pt idx="125" formatCode="0.0">
                  <c:v>28.62</c:v>
                </c:pt>
                <c:pt idx="126" formatCode="0.0">
                  <c:v>28.7</c:v>
                </c:pt>
                <c:pt idx="127" formatCode="0.0">
                  <c:v>28.93</c:v>
                </c:pt>
                <c:pt idx="128" formatCode="0.0">
                  <c:v>28.88</c:v>
                </c:pt>
                <c:pt idx="129" formatCode="0.0">
                  <c:v>26.92</c:v>
                </c:pt>
                <c:pt idx="130" formatCode="0.0">
                  <c:v>27.38</c:v>
                </c:pt>
                <c:pt idx="131" formatCode="0.0">
                  <c:v>27.97</c:v>
                </c:pt>
                <c:pt idx="132" formatCode="0.0">
                  <c:v>28.29</c:v>
                </c:pt>
                <c:pt idx="133" formatCode="0.0">
                  <c:v>28.94</c:v>
                </c:pt>
                <c:pt idx="134" formatCode="0.0">
                  <c:v>28.55</c:v>
                </c:pt>
                <c:pt idx="135" formatCode="0.0">
                  <c:v>29.15</c:v>
                </c:pt>
                <c:pt idx="136" formatCode="0.0">
                  <c:v>29.17</c:v>
                </c:pt>
                <c:pt idx="137" formatCode="0.0">
                  <c:v>29.36</c:v>
                </c:pt>
                <c:pt idx="138" formatCode="0.0">
                  <c:v>29.68</c:v>
                </c:pt>
                <c:pt idx="139" formatCode="0.0">
                  <c:v>29.44</c:v>
                </c:pt>
                <c:pt idx="140" formatCode="0.0">
                  <c:v>29.47</c:v>
                </c:pt>
                <c:pt idx="141" formatCode="0.0">
                  <c:v>28.5</c:v>
                </c:pt>
              </c:numCache>
            </c:numRef>
          </c:yVal>
          <c:smooth val="0"/>
          <c:extLst>
            <c:ext xmlns:c16="http://schemas.microsoft.com/office/drawing/2014/chart" uri="{C3380CC4-5D6E-409C-BE32-E72D297353CC}">
              <c16:uniqueId val="{00000000-3D27-4BC6-8C46-62BA8321F144}"/>
            </c:ext>
          </c:extLst>
        </c:ser>
        <c:dLbls>
          <c:showLegendKey val="0"/>
          <c:showVal val="0"/>
          <c:showCatName val="0"/>
          <c:showSerName val="0"/>
          <c:showPercent val="0"/>
          <c:showBubbleSize val="0"/>
        </c:dLbls>
        <c:axId val="634528856"/>
        <c:axId val="634529248"/>
      </c:scatterChart>
      <c:valAx>
        <c:axId val="634528856"/>
        <c:scaling>
          <c:orientation val="minMax"/>
          <c:max val="2016"/>
          <c:min val="2001"/>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529248"/>
        <c:crosses val="autoZero"/>
        <c:crossBetween val="midCat"/>
        <c:majorUnit val="1"/>
        <c:minorUnit val="0.16670000000000004"/>
      </c:valAx>
      <c:valAx>
        <c:axId val="634529248"/>
        <c:scaling>
          <c:orientation val="minMax"/>
          <c:max val="31"/>
          <c:min val="26"/>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5288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a:t>Gulf of Chiriqui, Rancheria, 4ft</a:t>
            </a:r>
          </a:p>
        </c:rich>
      </c:tx>
      <c:layout>
        <c:manualLayout>
          <c:xMode val="edge"/>
          <c:yMode val="edge"/>
          <c:x val="0.42825187626496003"/>
          <c:y val="4.7058823529411764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06621516869976E-2"/>
          <c:y val="6.6568781843446043E-2"/>
          <c:w val="0.94116316897648433"/>
          <c:h val="0.84245761926817975"/>
        </c:manualLayout>
      </c:layout>
      <c:scatterChart>
        <c:scatterStyle val="lineMarker"/>
        <c:varyColors val="0"/>
        <c:ser>
          <c:idx val="0"/>
          <c:order val="0"/>
          <c:tx>
            <c:v>Galeta Upstream</c:v>
          </c:tx>
          <c:spPr>
            <a:ln w="28575" cap="rnd">
              <a:solidFill>
                <a:schemeClr val="tx1"/>
              </a:solidFill>
              <a:round/>
            </a:ln>
            <a:effectLst/>
          </c:spPr>
          <c:marker>
            <c:symbol val="none"/>
          </c:marker>
          <c:trendline>
            <c:spPr>
              <a:ln w="19050" cap="rnd">
                <a:solidFill>
                  <a:schemeClr val="accent1"/>
                </a:solidFill>
                <a:prstDash val="sysDot"/>
              </a:ln>
              <a:effectLst/>
            </c:spPr>
            <c:trendlineType val="linear"/>
            <c:dispRSqr val="0"/>
            <c:dispEq val="1"/>
            <c:trendlineLbl>
              <c:layout>
                <c:manualLayout>
                  <c:x val="-0.82712996649241777"/>
                  <c:y val="-0.34699768411301529"/>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Vert_Pac!$C$100:$C$279</c:f>
              <c:numCache>
                <c:formatCode>0.0</c:formatCode>
                <c:ptCount val="180"/>
                <c:pt idx="0">
                  <c:v>2001</c:v>
                </c:pt>
                <c:pt idx="1">
                  <c:v>2001.0833333333333</c:v>
                </c:pt>
                <c:pt idx="2">
                  <c:v>2001.1666666666667</c:v>
                </c:pt>
                <c:pt idx="3">
                  <c:v>2001.25</c:v>
                </c:pt>
                <c:pt idx="4">
                  <c:v>2001.3333333333333</c:v>
                </c:pt>
                <c:pt idx="5">
                  <c:v>2001.4166666666667</c:v>
                </c:pt>
                <c:pt idx="6">
                  <c:v>2001.5</c:v>
                </c:pt>
                <c:pt idx="7">
                  <c:v>2001.5833333333333</c:v>
                </c:pt>
                <c:pt idx="8">
                  <c:v>2001.6666666666667</c:v>
                </c:pt>
                <c:pt idx="9">
                  <c:v>2001.75</c:v>
                </c:pt>
                <c:pt idx="10">
                  <c:v>2001.8333333333333</c:v>
                </c:pt>
                <c:pt idx="11">
                  <c:v>2001.9166666666667</c:v>
                </c:pt>
                <c:pt idx="12">
                  <c:v>2002</c:v>
                </c:pt>
                <c:pt idx="13">
                  <c:v>2002.0833333333333</c:v>
                </c:pt>
                <c:pt idx="14">
                  <c:v>2002.1666666666667</c:v>
                </c:pt>
                <c:pt idx="15">
                  <c:v>2002.25</c:v>
                </c:pt>
                <c:pt idx="16">
                  <c:v>2002.3333333333333</c:v>
                </c:pt>
                <c:pt idx="17">
                  <c:v>2002.4166666666667</c:v>
                </c:pt>
                <c:pt idx="18">
                  <c:v>2002.5</c:v>
                </c:pt>
                <c:pt idx="19">
                  <c:v>2002.5833333333333</c:v>
                </c:pt>
                <c:pt idx="20">
                  <c:v>2002.6666666666667</c:v>
                </c:pt>
                <c:pt idx="21">
                  <c:v>2002.75</c:v>
                </c:pt>
                <c:pt idx="22">
                  <c:v>2002.8333333333333</c:v>
                </c:pt>
                <c:pt idx="23">
                  <c:v>2002.9166666666667</c:v>
                </c:pt>
                <c:pt idx="24">
                  <c:v>2003</c:v>
                </c:pt>
                <c:pt idx="25">
                  <c:v>2003.0833333333333</c:v>
                </c:pt>
                <c:pt idx="26">
                  <c:v>2003.1666666666667</c:v>
                </c:pt>
                <c:pt idx="27">
                  <c:v>2003.25</c:v>
                </c:pt>
                <c:pt idx="28">
                  <c:v>2003.3333333333333</c:v>
                </c:pt>
                <c:pt idx="29">
                  <c:v>2003.4166666666667</c:v>
                </c:pt>
                <c:pt idx="30">
                  <c:v>2003.5</c:v>
                </c:pt>
                <c:pt idx="31">
                  <c:v>2003.5833333333333</c:v>
                </c:pt>
                <c:pt idx="32">
                  <c:v>2003.6666666666667</c:v>
                </c:pt>
                <c:pt idx="33">
                  <c:v>2003.75</c:v>
                </c:pt>
                <c:pt idx="34">
                  <c:v>2003.8333333333333</c:v>
                </c:pt>
                <c:pt idx="35">
                  <c:v>2003.9166666666667</c:v>
                </c:pt>
                <c:pt idx="36">
                  <c:v>2004</c:v>
                </c:pt>
                <c:pt idx="37">
                  <c:v>2004.0833333333333</c:v>
                </c:pt>
                <c:pt idx="38">
                  <c:v>2004.1666666666667</c:v>
                </c:pt>
                <c:pt idx="39">
                  <c:v>2004.25</c:v>
                </c:pt>
                <c:pt idx="40">
                  <c:v>2004.3333333333333</c:v>
                </c:pt>
                <c:pt idx="41">
                  <c:v>2004.4166666666667</c:v>
                </c:pt>
                <c:pt idx="42">
                  <c:v>2004.5</c:v>
                </c:pt>
                <c:pt idx="43">
                  <c:v>2004.5833333333333</c:v>
                </c:pt>
                <c:pt idx="44">
                  <c:v>2004.6666666666667</c:v>
                </c:pt>
                <c:pt idx="45">
                  <c:v>2004.75</c:v>
                </c:pt>
                <c:pt idx="46">
                  <c:v>2004.8333333333333</c:v>
                </c:pt>
                <c:pt idx="47">
                  <c:v>2004.9166666666667</c:v>
                </c:pt>
                <c:pt idx="48">
                  <c:v>2005</c:v>
                </c:pt>
                <c:pt idx="49">
                  <c:v>2005.0833333333333</c:v>
                </c:pt>
                <c:pt idx="50">
                  <c:v>2005.1666666666667</c:v>
                </c:pt>
                <c:pt idx="51">
                  <c:v>2005.25</c:v>
                </c:pt>
                <c:pt idx="52">
                  <c:v>2005.3333333333333</c:v>
                </c:pt>
                <c:pt idx="53">
                  <c:v>2005.4166666666667</c:v>
                </c:pt>
                <c:pt idx="54">
                  <c:v>2005.5</c:v>
                </c:pt>
                <c:pt idx="55">
                  <c:v>2005.5833333333333</c:v>
                </c:pt>
                <c:pt idx="56">
                  <c:v>2005.6666666666667</c:v>
                </c:pt>
                <c:pt idx="57">
                  <c:v>2005.75</c:v>
                </c:pt>
                <c:pt idx="58">
                  <c:v>2005.8333333333333</c:v>
                </c:pt>
                <c:pt idx="59">
                  <c:v>2005.9166666666667</c:v>
                </c:pt>
                <c:pt idx="60">
                  <c:v>2006</c:v>
                </c:pt>
                <c:pt idx="61">
                  <c:v>2006.0833333333333</c:v>
                </c:pt>
                <c:pt idx="62">
                  <c:v>2006.1666666666667</c:v>
                </c:pt>
                <c:pt idx="63">
                  <c:v>2006.25</c:v>
                </c:pt>
                <c:pt idx="64">
                  <c:v>2006.3333333333333</c:v>
                </c:pt>
                <c:pt idx="65">
                  <c:v>2006.4166666666667</c:v>
                </c:pt>
                <c:pt idx="66">
                  <c:v>2006.5</c:v>
                </c:pt>
                <c:pt idx="67">
                  <c:v>2006.5833333333333</c:v>
                </c:pt>
                <c:pt idx="68">
                  <c:v>2006.6666666666667</c:v>
                </c:pt>
                <c:pt idx="69">
                  <c:v>2006.75</c:v>
                </c:pt>
                <c:pt idx="70">
                  <c:v>2006.8333333333333</c:v>
                </c:pt>
                <c:pt idx="71">
                  <c:v>2006.9166666666667</c:v>
                </c:pt>
                <c:pt idx="72">
                  <c:v>2007</c:v>
                </c:pt>
                <c:pt idx="73">
                  <c:v>2007.0833333333333</c:v>
                </c:pt>
                <c:pt idx="74">
                  <c:v>2007.1666666666667</c:v>
                </c:pt>
                <c:pt idx="75">
                  <c:v>2007.25</c:v>
                </c:pt>
                <c:pt idx="76">
                  <c:v>2007.3333333333333</c:v>
                </c:pt>
                <c:pt idx="77">
                  <c:v>2007.4166666666667</c:v>
                </c:pt>
                <c:pt idx="78">
                  <c:v>2007.5</c:v>
                </c:pt>
                <c:pt idx="79">
                  <c:v>2007.5833333333333</c:v>
                </c:pt>
                <c:pt idx="80">
                  <c:v>2007.6666666666667</c:v>
                </c:pt>
                <c:pt idx="81">
                  <c:v>2007.75</c:v>
                </c:pt>
                <c:pt idx="82">
                  <c:v>2007.8333333333333</c:v>
                </c:pt>
                <c:pt idx="83">
                  <c:v>2007.9166666666667</c:v>
                </c:pt>
                <c:pt idx="84">
                  <c:v>2008</c:v>
                </c:pt>
                <c:pt idx="85">
                  <c:v>2008.0833333333333</c:v>
                </c:pt>
                <c:pt idx="86">
                  <c:v>2008.1666666666667</c:v>
                </c:pt>
                <c:pt idx="87">
                  <c:v>2008.25</c:v>
                </c:pt>
                <c:pt idx="88">
                  <c:v>2008.3333333333333</c:v>
                </c:pt>
                <c:pt idx="89">
                  <c:v>2008.4166666666667</c:v>
                </c:pt>
                <c:pt idx="90">
                  <c:v>2008.5</c:v>
                </c:pt>
                <c:pt idx="91">
                  <c:v>2008.5833333333333</c:v>
                </c:pt>
                <c:pt idx="92">
                  <c:v>2008.6666666666667</c:v>
                </c:pt>
                <c:pt idx="93">
                  <c:v>2008.75</c:v>
                </c:pt>
                <c:pt idx="94">
                  <c:v>2008.8333333333333</c:v>
                </c:pt>
                <c:pt idx="95">
                  <c:v>2008.9166666666667</c:v>
                </c:pt>
                <c:pt idx="96">
                  <c:v>2009</c:v>
                </c:pt>
                <c:pt idx="97">
                  <c:v>2009.0833333333333</c:v>
                </c:pt>
                <c:pt idx="98">
                  <c:v>2009.1666666666667</c:v>
                </c:pt>
                <c:pt idx="99">
                  <c:v>2009.25</c:v>
                </c:pt>
                <c:pt idx="100">
                  <c:v>2009.3333333333333</c:v>
                </c:pt>
                <c:pt idx="101">
                  <c:v>2009.4166666666667</c:v>
                </c:pt>
                <c:pt idx="102">
                  <c:v>2009.5</c:v>
                </c:pt>
                <c:pt idx="103">
                  <c:v>2009.5833333333333</c:v>
                </c:pt>
                <c:pt idx="104">
                  <c:v>2009.6666666666667</c:v>
                </c:pt>
                <c:pt idx="105">
                  <c:v>2009.75</c:v>
                </c:pt>
                <c:pt idx="106">
                  <c:v>2009.8333333333333</c:v>
                </c:pt>
                <c:pt idx="107">
                  <c:v>2009.9166666666667</c:v>
                </c:pt>
                <c:pt idx="108">
                  <c:v>2010</c:v>
                </c:pt>
                <c:pt idx="109">
                  <c:v>2010.0833333333333</c:v>
                </c:pt>
                <c:pt idx="110">
                  <c:v>2010.1666666666667</c:v>
                </c:pt>
                <c:pt idx="111">
                  <c:v>2010.25</c:v>
                </c:pt>
                <c:pt idx="112">
                  <c:v>2010.3333333333333</c:v>
                </c:pt>
                <c:pt idx="113">
                  <c:v>2010.4166666666667</c:v>
                </c:pt>
                <c:pt idx="114">
                  <c:v>2010.5</c:v>
                </c:pt>
                <c:pt idx="115">
                  <c:v>2010.5833333333333</c:v>
                </c:pt>
                <c:pt idx="116">
                  <c:v>2010.6666666666667</c:v>
                </c:pt>
                <c:pt idx="117">
                  <c:v>2010.75</c:v>
                </c:pt>
                <c:pt idx="118">
                  <c:v>2010.8333333333333</c:v>
                </c:pt>
                <c:pt idx="119">
                  <c:v>2010.9166666666667</c:v>
                </c:pt>
                <c:pt idx="120">
                  <c:v>2011</c:v>
                </c:pt>
                <c:pt idx="121">
                  <c:v>2011.0833333333333</c:v>
                </c:pt>
                <c:pt idx="122">
                  <c:v>2011.1666666666667</c:v>
                </c:pt>
                <c:pt idx="123">
                  <c:v>2011.25</c:v>
                </c:pt>
                <c:pt idx="124">
                  <c:v>2011.3333333333333</c:v>
                </c:pt>
                <c:pt idx="125">
                  <c:v>2011.4166666666667</c:v>
                </c:pt>
                <c:pt idx="126">
                  <c:v>2011.5</c:v>
                </c:pt>
                <c:pt idx="127">
                  <c:v>2011.5833333333333</c:v>
                </c:pt>
                <c:pt idx="128">
                  <c:v>2011.6666666666667</c:v>
                </c:pt>
                <c:pt idx="129">
                  <c:v>2011.75</c:v>
                </c:pt>
                <c:pt idx="130">
                  <c:v>2011.8333333333333</c:v>
                </c:pt>
                <c:pt idx="131">
                  <c:v>2011.9166666666667</c:v>
                </c:pt>
                <c:pt idx="132">
                  <c:v>2012</c:v>
                </c:pt>
                <c:pt idx="133">
                  <c:v>2012.0833333333333</c:v>
                </c:pt>
                <c:pt idx="134">
                  <c:v>2012.1666666666667</c:v>
                </c:pt>
                <c:pt idx="135">
                  <c:v>2012.25</c:v>
                </c:pt>
                <c:pt idx="136">
                  <c:v>2012.3333333333333</c:v>
                </c:pt>
                <c:pt idx="137">
                  <c:v>2012.4166666666667</c:v>
                </c:pt>
                <c:pt idx="138">
                  <c:v>2012.5</c:v>
                </c:pt>
                <c:pt idx="139">
                  <c:v>2012.5833333333333</c:v>
                </c:pt>
                <c:pt idx="140">
                  <c:v>2012.6666666666667</c:v>
                </c:pt>
                <c:pt idx="141">
                  <c:v>2012.75</c:v>
                </c:pt>
                <c:pt idx="142">
                  <c:v>2012.8333333333333</c:v>
                </c:pt>
                <c:pt idx="143">
                  <c:v>2012.9166666666667</c:v>
                </c:pt>
                <c:pt idx="144">
                  <c:v>2013</c:v>
                </c:pt>
                <c:pt idx="145">
                  <c:v>2013.0833333333333</c:v>
                </c:pt>
                <c:pt idx="146">
                  <c:v>2013.1666666666667</c:v>
                </c:pt>
                <c:pt idx="147">
                  <c:v>2013.25</c:v>
                </c:pt>
                <c:pt idx="148">
                  <c:v>2013.3333333333333</c:v>
                </c:pt>
                <c:pt idx="149">
                  <c:v>2013.4166666666667</c:v>
                </c:pt>
                <c:pt idx="150">
                  <c:v>2013.5</c:v>
                </c:pt>
                <c:pt idx="151">
                  <c:v>2013.5833333333333</c:v>
                </c:pt>
                <c:pt idx="152">
                  <c:v>2013.6666666666667</c:v>
                </c:pt>
                <c:pt idx="153">
                  <c:v>2013.75</c:v>
                </c:pt>
                <c:pt idx="154">
                  <c:v>2013.8333333333333</c:v>
                </c:pt>
                <c:pt idx="155">
                  <c:v>2013.9166666666667</c:v>
                </c:pt>
                <c:pt idx="156">
                  <c:v>2014</c:v>
                </c:pt>
                <c:pt idx="157">
                  <c:v>2014.0833333333333</c:v>
                </c:pt>
                <c:pt idx="158">
                  <c:v>2014.1666666666667</c:v>
                </c:pt>
                <c:pt idx="159">
                  <c:v>2014.25</c:v>
                </c:pt>
                <c:pt idx="160">
                  <c:v>2014.3333333333333</c:v>
                </c:pt>
                <c:pt idx="161">
                  <c:v>2014.4166666666667</c:v>
                </c:pt>
                <c:pt idx="162">
                  <c:v>2014.5</c:v>
                </c:pt>
                <c:pt idx="163">
                  <c:v>2014.5833333333333</c:v>
                </c:pt>
                <c:pt idx="164">
                  <c:v>2014.6666666666667</c:v>
                </c:pt>
                <c:pt idx="165">
                  <c:v>2014.75</c:v>
                </c:pt>
                <c:pt idx="166">
                  <c:v>2014.8333333333333</c:v>
                </c:pt>
                <c:pt idx="167">
                  <c:v>2014.9166666666667</c:v>
                </c:pt>
                <c:pt idx="168">
                  <c:v>2015</c:v>
                </c:pt>
                <c:pt idx="169">
                  <c:v>2015.0833333333333</c:v>
                </c:pt>
                <c:pt idx="170">
                  <c:v>2015.1666666666667</c:v>
                </c:pt>
                <c:pt idx="171">
                  <c:v>2015.25</c:v>
                </c:pt>
                <c:pt idx="172">
                  <c:v>2015.3333333333333</c:v>
                </c:pt>
                <c:pt idx="173">
                  <c:v>2015.4166666666667</c:v>
                </c:pt>
                <c:pt idx="174">
                  <c:v>2015.5</c:v>
                </c:pt>
                <c:pt idx="175">
                  <c:v>2015.5833333333333</c:v>
                </c:pt>
                <c:pt idx="176">
                  <c:v>2015.6666666666667</c:v>
                </c:pt>
                <c:pt idx="177">
                  <c:v>2015.75</c:v>
                </c:pt>
                <c:pt idx="178">
                  <c:v>2015.8333333333333</c:v>
                </c:pt>
                <c:pt idx="179">
                  <c:v>2015.9166666666667</c:v>
                </c:pt>
              </c:numCache>
            </c:numRef>
          </c:xVal>
          <c:yVal>
            <c:numRef>
              <c:f>Vert_Pac!$AR$100:$AR$279</c:f>
              <c:numCache>
                <c:formatCode>General</c:formatCode>
                <c:ptCount val="180"/>
                <c:pt idx="59" formatCode="0.0">
                  <c:v>28.65</c:v>
                </c:pt>
                <c:pt idx="60" formatCode="0.0">
                  <c:v>28.77</c:v>
                </c:pt>
                <c:pt idx="61" formatCode="0.0">
                  <c:v>28.34</c:v>
                </c:pt>
                <c:pt idx="62" formatCode="0.0">
                  <c:v>28.42</c:v>
                </c:pt>
                <c:pt idx="63" formatCode="0.0">
                  <c:v>28.89</c:v>
                </c:pt>
                <c:pt idx="64" formatCode="0.0">
                  <c:v>28.46</c:v>
                </c:pt>
                <c:pt idx="65" formatCode="0.0">
                  <c:v>28.57</c:v>
                </c:pt>
                <c:pt idx="66" formatCode="0.0">
                  <c:v>29.19</c:v>
                </c:pt>
                <c:pt idx="67" formatCode="0.0">
                  <c:v>29.26</c:v>
                </c:pt>
                <c:pt idx="68" formatCode="0.0">
                  <c:v>29.24</c:v>
                </c:pt>
                <c:pt idx="69" formatCode="0.0">
                  <c:v>29.09</c:v>
                </c:pt>
                <c:pt idx="70" formatCode="0.0">
                  <c:v>28.2</c:v>
                </c:pt>
                <c:pt idx="71" formatCode="0.0">
                  <c:v>28.74</c:v>
                </c:pt>
                <c:pt idx="72" formatCode="0.0">
                  <c:v>28.74</c:v>
                </c:pt>
                <c:pt idx="73" formatCode="0.0">
                  <c:v>28.96</c:v>
                </c:pt>
                <c:pt idx="74" formatCode="0.0">
                  <c:v>28.47</c:v>
                </c:pt>
                <c:pt idx="75" formatCode="0.0">
                  <c:v>28.68</c:v>
                </c:pt>
                <c:pt idx="76" formatCode="0.0">
                  <c:v>28.16</c:v>
                </c:pt>
                <c:pt idx="77" formatCode="0.0">
                  <c:v>27.63</c:v>
                </c:pt>
                <c:pt idx="78" formatCode="0.0">
                  <c:v>28.33</c:v>
                </c:pt>
                <c:pt idx="79" formatCode="0.0">
                  <c:v>27.98</c:v>
                </c:pt>
                <c:pt idx="80" formatCode="0.0">
                  <c:v>27.69</c:v>
                </c:pt>
                <c:pt idx="81" formatCode="0.0">
                  <c:v>26.81</c:v>
                </c:pt>
                <c:pt idx="82" formatCode="0.0">
                  <c:v>26.79</c:v>
                </c:pt>
                <c:pt idx="83" formatCode="0.0">
                  <c:v>27.74</c:v>
                </c:pt>
                <c:pt idx="84" formatCode="0.0">
                  <c:v>27.88</c:v>
                </c:pt>
                <c:pt idx="85" formatCode="0.0">
                  <c:v>28.04</c:v>
                </c:pt>
                <c:pt idx="86" formatCode="0.0">
                  <c:v>27.97</c:v>
                </c:pt>
                <c:pt idx="87" formatCode="0.0">
                  <c:v>28.38</c:v>
                </c:pt>
                <c:pt idx="88" formatCode="0.0">
                  <c:v>28.07</c:v>
                </c:pt>
                <c:pt idx="89" formatCode="0.0">
                  <c:v>28.3</c:v>
                </c:pt>
                <c:pt idx="90" formatCode="0.0">
                  <c:v>28.3</c:v>
                </c:pt>
                <c:pt idx="91" formatCode="0.0">
                  <c:v>28.25</c:v>
                </c:pt>
                <c:pt idx="92" formatCode="0.0">
                  <c:v>27.98</c:v>
                </c:pt>
                <c:pt idx="93" formatCode="0.0">
                  <c:v>27.71</c:v>
                </c:pt>
                <c:pt idx="94" formatCode="0.0">
                  <c:v>27.83</c:v>
                </c:pt>
                <c:pt idx="95" formatCode="0.0">
                  <c:v>27.9</c:v>
                </c:pt>
                <c:pt idx="96" formatCode="0.0">
                  <c:v>27.93</c:v>
                </c:pt>
                <c:pt idx="97" formatCode="0.0">
                  <c:v>27.85</c:v>
                </c:pt>
                <c:pt idx="98" formatCode="0.0">
                  <c:v>27.89</c:v>
                </c:pt>
                <c:pt idx="99" formatCode="0.0">
                  <c:v>29.12</c:v>
                </c:pt>
                <c:pt idx="100" formatCode="0.0">
                  <c:v>28.44</c:v>
                </c:pt>
                <c:pt idx="101" formatCode="0.0">
                  <c:v>28.52</c:v>
                </c:pt>
                <c:pt idx="102" formatCode="0.0">
                  <c:v>28.63</c:v>
                </c:pt>
                <c:pt idx="103" formatCode="0.0">
                  <c:v>28.75</c:v>
                </c:pt>
                <c:pt idx="104" formatCode="0.0">
                  <c:v>28.88</c:v>
                </c:pt>
                <c:pt idx="105" formatCode="0.0">
                  <c:v>28.65</c:v>
                </c:pt>
                <c:pt idx="106" formatCode="0.0">
                  <c:v>28.54</c:v>
                </c:pt>
                <c:pt idx="107" formatCode="0.0">
                  <c:v>29.26</c:v>
                </c:pt>
                <c:pt idx="108" formatCode="0.0">
                  <c:v>28.81</c:v>
                </c:pt>
                <c:pt idx="109" formatCode="0.0">
                  <c:v>29.2</c:v>
                </c:pt>
                <c:pt idx="110" formatCode="0.0">
                  <c:v>29.15</c:v>
                </c:pt>
                <c:pt idx="111" formatCode="0.0">
                  <c:v>30.05</c:v>
                </c:pt>
                <c:pt idx="112" formatCode="0.0">
                  <c:v>29.35</c:v>
                </c:pt>
                <c:pt idx="113" formatCode="0.0">
                  <c:v>28.69</c:v>
                </c:pt>
                <c:pt idx="114" formatCode="0.0">
                  <c:v>28.13</c:v>
                </c:pt>
                <c:pt idx="115" formatCode="0.0">
                  <c:v>28.01</c:v>
                </c:pt>
                <c:pt idx="116" formatCode="0.0">
                  <c:v>27.45</c:v>
                </c:pt>
                <c:pt idx="117" formatCode="0.0">
                  <c:v>27.15</c:v>
                </c:pt>
                <c:pt idx="118" formatCode="0.0">
                  <c:v>26.8</c:v>
                </c:pt>
                <c:pt idx="119" formatCode="0.0">
                  <c:v>27.33</c:v>
                </c:pt>
                <c:pt idx="120" formatCode="0.0">
                  <c:v>27.76</c:v>
                </c:pt>
                <c:pt idx="121" formatCode="0.0">
                  <c:v>28.7</c:v>
                </c:pt>
                <c:pt idx="122" formatCode="0.0">
                  <c:v>27.85</c:v>
                </c:pt>
                <c:pt idx="123" formatCode="0.0">
                  <c:v>28.01</c:v>
                </c:pt>
                <c:pt idx="124" formatCode="0.0">
                  <c:v>28.8</c:v>
                </c:pt>
                <c:pt idx="125" formatCode="0.0">
                  <c:v>28.62</c:v>
                </c:pt>
                <c:pt idx="126" formatCode="0.0">
                  <c:v>28.59</c:v>
                </c:pt>
                <c:pt idx="127" formatCode="0.0">
                  <c:v>28.67</c:v>
                </c:pt>
                <c:pt idx="128" formatCode="0.0">
                  <c:v>28.63</c:v>
                </c:pt>
                <c:pt idx="129" formatCode="0.0">
                  <c:v>27.19</c:v>
                </c:pt>
                <c:pt idx="130" formatCode="0.0">
                  <c:v>27.5</c:v>
                </c:pt>
                <c:pt idx="131" formatCode="0.0">
                  <c:v>27.85</c:v>
                </c:pt>
                <c:pt idx="132" formatCode="0.0">
                  <c:v>28.23</c:v>
                </c:pt>
                <c:pt idx="133" formatCode="0.0">
                  <c:v>28.75</c:v>
                </c:pt>
                <c:pt idx="134" formatCode="0.0">
                  <c:v>28.03</c:v>
                </c:pt>
                <c:pt idx="135" formatCode="0.0">
                  <c:v>28.52</c:v>
                </c:pt>
                <c:pt idx="136" formatCode="0.0">
                  <c:v>28.94</c:v>
                </c:pt>
                <c:pt idx="137" formatCode="0.0">
                  <c:v>29.18</c:v>
                </c:pt>
                <c:pt idx="138" formatCode="0.0">
                  <c:v>29.3</c:v>
                </c:pt>
                <c:pt idx="139" formatCode="0.0">
                  <c:v>29.21</c:v>
                </c:pt>
                <c:pt idx="140" formatCode="0.0">
                  <c:v>29.03</c:v>
                </c:pt>
                <c:pt idx="141" formatCode="0.0">
                  <c:v>28.35</c:v>
                </c:pt>
                <c:pt idx="142" formatCode="0.0">
                  <c:v>28.64</c:v>
                </c:pt>
                <c:pt idx="143" formatCode="0.0">
                  <c:v>28.73</c:v>
                </c:pt>
                <c:pt idx="144" formatCode="0.0">
                  <c:v>28.87</c:v>
                </c:pt>
                <c:pt idx="145" formatCode="0.0">
                  <c:v>28.67</c:v>
                </c:pt>
                <c:pt idx="146" formatCode="0.0">
                  <c:v>27.86</c:v>
                </c:pt>
                <c:pt idx="147" formatCode="0.0">
                  <c:v>29.2</c:v>
                </c:pt>
                <c:pt idx="148" formatCode="0.0">
                  <c:v>28.6</c:v>
                </c:pt>
                <c:pt idx="149" formatCode="0.0">
                  <c:v>28.35</c:v>
                </c:pt>
                <c:pt idx="150" formatCode="0.0">
                  <c:v>28.39</c:v>
                </c:pt>
                <c:pt idx="151" formatCode="0.0">
                  <c:v>28.46</c:v>
                </c:pt>
                <c:pt idx="152" formatCode="0.0">
                  <c:v>28.12</c:v>
                </c:pt>
                <c:pt idx="153" formatCode="0.0">
                  <c:v>28.19</c:v>
                </c:pt>
                <c:pt idx="154" formatCode="0.0">
                  <c:v>28.45</c:v>
                </c:pt>
                <c:pt idx="155" formatCode="0.0">
                  <c:v>28.83</c:v>
                </c:pt>
                <c:pt idx="156" formatCode="0.0">
                  <c:v>28.99</c:v>
                </c:pt>
                <c:pt idx="157" formatCode="0.0">
                  <c:v>28.71</c:v>
                </c:pt>
                <c:pt idx="158" formatCode="0.0">
                  <c:v>28.86</c:v>
                </c:pt>
                <c:pt idx="159" formatCode="0.0">
                  <c:v>29.37</c:v>
                </c:pt>
                <c:pt idx="160" formatCode="0.0">
                  <c:v>29.08</c:v>
                </c:pt>
                <c:pt idx="161" formatCode="0.0">
                  <c:v>29.24</c:v>
                </c:pt>
              </c:numCache>
            </c:numRef>
          </c:yVal>
          <c:smooth val="0"/>
          <c:extLst>
            <c:ext xmlns:c16="http://schemas.microsoft.com/office/drawing/2014/chart" uri="{C3380CC4-5D6E-409C-BE32-E72D297353CC}">
              <c16:uniqueId val="{00000000-B4A1-408E-8B05-6F431631114F}"/>
            </c:ext>
          </c:extLst>
        </c:ser>
        <c:dLbls>
          <c:showLegendKey val="0"/>
          <c:showVal val="0"/>
          <c:showCatName val="0"/>
          <c:showSerName val="0"/>
          <c:showPercent val="0"/>
          <c:showBubbleSize val="0"/>
        </c:dLbls>
        <c:axId val="630586040"/>
        <c:axId val="630586432"/>
      </c:scatterChart>
      <c:valAx>
        <c:axId val="630586040"/>
        <c:scaling>
          <c:orientation val="minMax"/>
          <c:max val="2016"/>
          <c:min val="2001"/>
        </c:scaling>
        <c:delete val="0"/>
        <c:axPos val="b"/>
        <c:numFmt formatCode="0" sourceLinked="0"/>
        <c:majorTickMark val="cross"/>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586432"/>
        <c:crosses val="autoZero"/>
        <c:crossBetween val="midCat"/>
        <c:majorUnit val="1"/>
        <c:minorUnit val="0.16670000000000004"/>
      </c:valAx>
      <c:valAx>
        <c:axId val="630586432"/>
        <c:scaling>
          <c:orientation val="minMax"/>
          <c:max val="31"/>
          <c:min val="26"/>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Temperature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5860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Aquarium</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Bocas!$B$200:$M$200</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Bocas!$B$59:$M$59</c:f>
              <c:numCache>
                <c:formatCode>0.0</c:formatCode>
                <c:ptCount val="12"/>
                <c:pt idx="0">
                  <c:v>27.58</c:v>
                </c:pt>
                <c:pt idx="1">
                  <c:v>28.061</c:v>
                </c:pt>
                <c:pt idx="2">
                  <c:v>27.756</c:v>
                </c:pt>
                <c:pt idx="3">
                  <c:v>27.68</c:v>
                </c:pt>
                <c:pt idx="4">
                  <c:v>29.059000000000001</c:v>
                </c:pt>
                <c:pt idx="5">
                  <c:v>29.407</c:v>
                </c:pt>
                <c:pt idx="6">
                  <c:v>28.38</c:v>
                </c:pt>
                <c:pt idx="7">
                  <c:v>28.673999999999999</c:v>
                </c:pt>
                <c:pt idx="8">
                  <c:v>29.123999999999999</c:v>
                </c:pt>
                <c:pt idx="9">
                  <c:v>29.609000000000002</c:v>
                </c:pt>
                <c:pt idx="10">
                  <c:v>28.466999999999999</c:v>
                </c:pt>
                <c:pt idx="11">
                  <c:v>27.826000000000001</c:v>
                </c:pt>
              </c:numCache>
            </c:numRef>
          </c:val>
          <c:smooth val="0"/>
          <c:extLst>
            <c:ext xmlns:c16="http://schemas.microsoft.com/office/drawing/2014/chart" uri="{C3380CC4-5D6E-409C-BE32-E72D297353CC}">
              <c16:uniqueId val="{00000000-8992-4C2B-8FFD-7149C8273FDA}"/>
            </c:ext>
          </c:extLst>
        </c:ser>
        <c:ser>
          <c:idx val="1"/>
          <c:order val="1"/>
          <c:tx>
            <c:v>2002-2018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Bocas!$B$70:$M$70</c:f>
                <c:numCache>
                  <c:formatCode>General</c:formatCode>
                  <c:ptCount val="12"/>
                  <c:pt idx="0">
                    <c:v>0.57668688535136914</c:v>
                  </c:pt>
                  <c:pt idx="1">
                    <c:v>0.45983521295886309</c:v>
                  </c:pt>
                  <c:pt idx="2">
                    <c:v>0.5141590167501634</c:v>
                  </c:pt>
                  <c:pt idx="3">
                    <c:v>0.50481418624813046</c:v>
                  </c:pt>
                  <c:pt idx="4">
                    <c:v>0.4326962753094451</c:v>
                  </c:pt>
                  <c:pt idx="5">
                    <c:v>0.48167478655208834</c:v>
                  </c:pt>
                  <c:pt idx="6">
                    <c:v>0.36989702556767029</c:v>
                  </c:pt>
                  <c:pt idx="7">
                    <c:v>0.31456806364706935</c:v>
                  </c:pt>
                  <c:pt idx="8">
                    <c:v>0.36368028868905172</c:v>
                  </c:pt>
                  <c:pt idx="9">
                    <c:v>0.39193071545145053</c:v>
                  </c:pt>
                  <c:pt idx="10">
                    <c:v>0.60307621724747473</c:v>
                  </c:pt>
                  <c:pt idx="11">
                    <c:v>0.70318240538148802</c:v>
                  </c:pt>
                </c:numCache>
              </c:numRef>
            </c:plus>
            <c:minus>
              <c:numRef>
                <c:f>Bocas!$B$70:$M$70</c:f>
                <c:numCache>
                  <c:formatCode>General</c:formatCode>
                  <c:ptCount val="12"/>
                  <c:pt idx="0">
                    <c:v>0.57668688535136914</c:v>
                  </c:pt>
                  <c:pt idx="1">
                    <c:v>0.45983521295886309</c:v>
                  </c:pt>
                  <c:pt idx="2">
                    <c:v>0.5141590167501634</c:v>
                  </c:pt>
                  <c:pt idx="3">
                    <c:v>0.50481418624813046</c:v>
                  </c:pt>
                  <c:pt idx="4">
                    <c:v>0.4326962753094451</c:v>
                  </c:pt>
                  <c:pt idx="5">
                    <c:v>0.48167478655208834</c:v>
                  </c:pt>
                  <c:pt idx="6">
                    <c:v>0.36989702556767029</c:v>
                  </c:pt>
                  <c:pt idx="7">
                    <c:v>0.31456806364706935</c:v>
                  </c:pt>
                  <c:pt idx="8">
                    <c:v>0.36368028868905172</c:v>
                  </c:pt>
                  <c:pt idx="9">
                    <c:v>0.39193071545145053</c:v>
                  </c:pt>
                  <c:pt idx="10">
                    <c:v>0.60307621724747473</c:v>
                  </c:pt>
                  <c:pt idx="11">
                    <c:v>0.70318240538148802</c:v>
                  </c:pt>
                </c:numCache>
              </c:numRef>
            </c:minus>
          </c:errBars>
          <c:cat>
            <c:strRef>
              <c:f>Bocas!$B$200:$M$200</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Bocas!$B$69:$M$69</c:f>
              <c:numCache>
                <c:formatCode>0.0</c:formatCode>
                <c:ptCount val="12"/>
                <c:pt idx="0">
                  <c:v>27.112071428571426</c:v>
                </c:pt>
                <c:pt idx="1">
                  <c:v>27.306499999999996</c:v>
                </c:pt>
                <c:pt idx="2">
                  <c:v>27.537571428571425</c:v>
                </c:pt>
                <c:pt idx="3">
                  <c:v>28.317142857142859</c:v>
                </c:pt>
                <c:pt idx="4">
                  <c:v>29.021933333333337</c:v>
                </c:pt>
                <c:pt idx="5">
                  <c:v>29.1998</c:v>
                </c:pt>
                <c:pt idx="6">
                  <c:v>28.43333333333333</c:v>
                </c:pt>
                <c:pt idx="7">
                  <c:v>28.62426666666666</c:v>
                </c:pt>
                <c:pt idx="8">
                  <c:v>29.022933333333341</c:v>
                </c:pt>
                <c:pt idx="9">
                  <c:v>29.111399999999996</c:v>
                </c:pt>
                <c:pt idx="10">
                  <c:v>28.184933333333333</c:v>
                </c:pt>
                <c:pt idx="11">
                  <c:v>27.478733333333334</c:v>
                </c:pt>
              </c:numCache>
            </c:numRef>
          </c:val>
          <c:smooth val="0"/>
          <c:extLst>
            <c:ext xmlns:c16="http://schemas.microsoft.com/office/drawing/2014/chart" uri="{C3380CC4-5D6E-409C-BE32-E72D297353CC}">
              <c16:uniqueId val="{00000001-8992-4C2B-8FFD-7149C8273FDA}"/>
            </c:ext>
          </c:extLst>
        </c:ser>
        <c:dLbls>
          <c:showLegendKey val="0"/>
          <c:showVal val="0"/>
          <c:showCatName val="0"/>
          <c:showSerName val="0"/>
          <c:showPercent val="0"/>
          <c:showBubbleSize val="0"/>
        </c:dLbls>
        <c:marker val="1"/>
        <c:smooth val="0"/>
        <c:axId val="601607576"/>
        <c:axId val="601607968"/>
      </c:lineChart>
      <c:catAx>
        <c:axId val="60160757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01607968"/>
        <c:crosses val="autoZero"/>
        <c:auto val="1"/>
        <c:lblAlgn val="ctr"/>
        <c:lblOffset val="100"/>
        <c:noMultiLvlLbl val="0"/>
      </c:catAx>
      <c:valAx>
        <c:axId val="601607968"/>
        <c:scaling>
          <c:orientation val="minMax"/>
          <c:max val="31"/>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01607576"/>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Mangrove 'A'</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Bocas!$B$200:$M$200</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Bocas!$B$221:$M$221</c:f>
              <c:numCache>
                <c:formatCode>0.0</c:formatCode>
                <c:ptCount val="12"/>
                <c:pt idx="0">
                  <c:v>28.04</c:v>
                </c:pt>
                <c:pt idx="1">
                  <c:v>28.45</c:v>
                </c:pt>
                <c:pt idx="2">
                  <c:v>28.274999999999999</c:v>
                </c:pt>
                <c:pt idx="3">
                  <c:v>28.34</c:v>
                </c:pt>
                <c:pt idx="4">
                  <c:v>29.324999999999999</c:v>
                </c:pt>
                <c:pt idx="5">
                  <c:v>29.85</c:v>
                </c:pt>
                <c:pt idx="6">
                  <c:v>28.6</c:v>
                </c:pt>
                <c:pt idx="7">
                  <c:v>28.85</c:v>
                </c:pt>
                <c:pt idx="8">
                  <c:v>29.725000000000001</c:v>
                </c:pt>
                <c:pt idx="9">
                  <c:v>29.48</c:v>
                </c:pt>
                <c:pt idx="10">
                  <c:v>28.524999999999999</c:v>
                </c:pt>
                <c:pt idx="11">
                  <c:v>28.06</c:v>
                </c:pt>
              </c:numCache>
            </c:numRef>
          </c:val>
          <c:smooth val="0"/>
          <c:extLst>
            <c:ext xmlns:c16="http://schemas.microsoft.com/office/drawing/2014/chart" uri="{C3380CC4-5D6E-409C-BE32-E72D297353CC}">
              <c16:uniqueId val="{00000000-D86F-45FD-9A6D-4817DC709E72}"/>
            </c:ext>
          </c:extLst>
        </c:ser>
        <c:ser>
          <c:idx val="1"/>
          <c:order val="1"/>
          <c:tx>
            <c:v>1999-2018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Bocas!$B$232:$M$232</c:f>
                <c:numCache>
                  <c:formatCode>General</c:formatCode>
                  <c:ptCount val="12"/>
                  <c:pt idx="0">
                    <c:v>0.64077592873770883</c:v>
                  </c:pt>
                  <c:pt idx="1">
                    <c:v>0.55491056513110082</c:v>
                  </c:pt>
                  <c:pt idx="2">
                    <c:v>0.58041630596951155</c:v>
                  </c:pt>
                  <c:pt idx="3">
                    <c:v>0.89325083757225199</c:v>
                  </c:pt>
                  <c:pt idx="4">
                    <c:v>0.55811431173848325</c:v>
                  </c:pt>
                  <c:pt idx="5">
                    <c:v>0.53883998497862484</c:v>
                  </c:pt>
                  <c:pt idx="6">
                    <c:v>0.82728827040696107</c:v>
                  </c:pt>
                  <c:pt idx="7">
                    <c:v>0.48754411565096584</c:v>
                  </c:pt>
                  <c:pt idx="8">
                    <c:v>0.48130605097576151</c:v>
                  </c:pt>
                  <c:pt idx="9">
                    <c:v>0.46164189074878947</c:v>
                  </c:pt>
                  <c:pt idx="10">
                    <c:v>0.5648846641780334</c:v>
                  </c:pt>
                  <c:pt idx="11">
                    <c:v>0.66518103462405564</c:v>
                  </c:pt>
                </c:numCache>
              </c:numRef>
            </c:plus>
            <c:minus>
              <c:numRef>
                <c:f>Bocas!$B$232:$M$232</c:f>
                <c:numCache>
                  <c:formatCode>General</c:formatCode>
                  <c:ptCount val="12"/>
                  <c:pt idx="0">
                    <c:v>0.64077592873770883</c:v>
                  </c:pt>
                  <c:pt idx="1">
                    <c:v>0.55491056513110082</c:v>
                  </c:pt>
                  <c:pt idx="2">
                    <c:v>0.58041630596951155</c:v>
                  </c:pt>
                  <c:pt idx="3">
                    <c:v>0.89325083757225199</c:v>
                  </c:pt>
                  <c:pt idx="4">
                    <c:v>0.55811431173848325</c:v>
                  </c:pt>
                  <c:pt idx="5">
                    <c:v>0.53883998497862484</c:v>
                  </c:pt>
                  <c:pt idx="6">
                    <c:v>0.82728827040696107</c:v>
                  </c:pt>
                  <c:pt idx="7">
                    <c:v>0.48754411565096584</c:v>
                  </c:pt>
                  <c:pt idx="8">
                    <c:v>0.48130605097576151</c:v>
                  </c:pt>
                  <c:pt idx="9">
                    <c:v>0.46164189074878947</c:v>
                  </c:pt>
                  <c:pt idx="10">
                    <c:v>0.5648846641780334</c:v>
                  </c:pt>
                  <c:pt idx="11">
                    <c:v>0.66518103462405564</c:v>
                  </c:pt>
                </c:numCache>
              </c:numRef>
            </c:minus>
          </c:errBars>
          <c:cat>
            <c:strRef>
              <c:f>Bocas!$B$200:$M$200</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Bocas!$B$231:$M$231</c:f>
              <c:numCache>
                <c:formatCode>0.0</c:formatCode>
                <c:ptCount val="12"/>
                <c:pt idx="0">
                  <c:v>27.429444444444442</c:v>
                </c:pt>
                <c:pt idx="1">
                  <c:v>27.764117647058821</c:v>
                </c:pt>
                <c:pt idx="2">
                  <c:v>28.214166666666664</c:v>
                </c:pt>
                <c:pt idx="3">
                  <c:v>29.015000000000004</c:v>
                </c:pt>
                <c:pt idx="4">
                  <c:v>29.311944444444446</c:v>
                </c:pt>
                <c:pt idx="5">
                  <c:v>29.511176470588243</c:v>
                </c:pt>
                <c:pt idx="6">
                  <c:v>28.460588235294122</c:v>
                </c:pt>
                <c:pt idx="7">
                  <c:v>28.9835294117647</c:v>
                </c:pt>
                <c:pt idx="8">
                  <c:v>29.751470588235293</c:v>
                </c:pt>
                <c:pt idx="9">
                  <c:v>29.79588235294117</c:v>
                </c:pt>
                <c:pt idx="10">
                  <c:v>28.518941176470587</c:v>
                </c:pt>
                <c:pt idx="11">
                  <c:v>27.562058823529412</c:v>
                </c:pt>
              </c:numCache>
            </c:numRef>
          </c:val>
          <c:smooth val="0"/>
          <c:extLst>
            <c:ext xmlns:c16="http://schemas.microsoft.com/office/drawing/2014/chart" uri="{C3380CC4-5D6E-409C-BE32-E72D297353CC}">
              <c16:uniqueId val="{00000001-D86F-45FD-9A6D-4817DC709E72}"/>
            </c:ext>
          </c:extLst>
        </c:ser>
        <c:dLbls>
          <c:showLegendKey val="0"/>
          <c:showVal val="0"/>
          <c:showCatName val="0"/>
          <c:showSerName val="0"/>
          <c:showPercent val="0"/>
          <c:showBubbleSize val="0"/>
        </c:dLbls>
        <c:marker val="1"/>
        <c:smooth val="0"/>
        <c:axId val="606202592"/>
        <c:axId val="606202984"/>
      </c:lineChart>
      <c:catAx>
        <c:axId val="60620259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06202984"/>
        <c:crosses val="autoZero"/>
        <c:auto val="1"/>
        <c:lblAlgn val="ctr"/>
        <c:lblOffset val="100"/>
        <c:noMultiLvlLbl val="0"/>
      </c:catAx>
      <c:valAx>
        <c:axId val="606202984"/>
        <c:scaling>
          <c:orientation val="minMax"/>
          <c:max val="32"/>
          <c:min val="26"/>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txPr>
          <a:bodyPr/>
          <a:lstStyle/>
          <a:p>
            <a:pPr>
              <a:defRPr sz="1100"/>
            </a:pPr>
            <a:endParaRPr lang="en-US"/>
          </a:p>
        </c:txPr>
        <c:crossAx val="606202592"/>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8" Type="http://schemas.openxmlformats.org/officeDocument/2006/relationships/chart" Target="../charts/chart53.xml"/><Relationship Id="rId13" Type="http://schemas.openxmlformats.org/officeDocument/2006/relationships/chart" Target="../charts/chart58.xml"/><Relationship Id="rId3" Type="http://schemas.openxmlformats.org/officeDocument/2006/relationships/chart" Target="../charts/chart48.xml"/><Relationship Id="rId7" Type="http://schemas.openxmlformats.org/officeDocument/2006/relationships/chart" Target="../charts/chart52.xml"/><Relationship Id="rId12" Type="http://schemas.openxmlformats.org/officeDocument/2006/relationships/chart" Target="../charts/chart57.xml"/><Relationship Id="rId17" Type="http://schemas.openxmlformats.org/officeDocument/2006/relationships/chart" Target="../charts/chart62.xml"/><Relationship Id="rId2" Type="http://schemas.openxmlformats.org/officeDocument/2006/relationships/chart" Target="../charts/chart47.xml"/><Relationship Id="rId16" Type="http://schemas.openxmlformats.org/officeDocument/2006/relationships/chart" Target="../charts/chart61.xml"/><Relationship Id="rId1" Type="http://schemas.openxmlformats.org/officeDocument/2006/relationships/chart" Target="../charts/chart46.xml"/><Relationship Id="rId6" Type="http://schemas.openxmlformats.org/officeDocument/2006/relationships/chart" Target="../charts/chart51.xml"/><Relationship Id="rId11" Type="http://schemas.openxmlformats.org/officeDocument/2006/relationships/chart" Target="../charts/chart56.xml"/><Relationship Id="rId5" Type="http://schemas.openxmlformats.org/officeDocument/2006/relationships/chart" Target="../charts/chart50.xml"/><Relationship Id="rId15" Type="http://schemas.openxmlformats.org/officeDocument/2006/relationships/chart" Target="../charts/chart60.xml"/><Relationship Id="rId10" Type="http://schemas.openxmlformats.org/officeDocument/2006/relationships/chart" Target="../charts/chart55.xml"/><Relationship Id="rId4" Type="http://schemas.openxmlformats.org/officeDocument/2006/relationships/chart" Target="../charts/chart49.xml"/><Relationship Id="rId9" Type="http://schemas.openxmlformats.org/officeDocument/2006/relationships/chart" Target="../charts/chart54.xml"/><Relationship Id="rId14" Type="http://schemas.openxmlformats.org/officeDocument/2006/relationships/chart" Target="../charts/chart59.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70.xml"/><Relationship Id="rId13" Type="http://schemas.openxmlformats.org/officeDocument/2006/relationships/chart" Target="../charts/chart75.xml"/><Relationship Id="rId3" Type="http://schemas.openxmlformats.org/officeDocument/2006/relationships/chart" Target="../charts/chart65.xml"/><Relationship Id="rId7" Type="http://schemas.openxmlformats.org/officeDocument/2006/relationships/chart" Target="../charts/chart69.xml"/><Relationship Id="rId12" Type="http://schemas.openxmlformats.org/officeDocument/2006/relationships/chart" Target="../charts/chart74.xml"/><Relationship Id="rId17" Type="http://schemas.openxmlformats.org/officeDocument/2006/relationships/chart" Target="../charts/chart79.xml"/><Relationship Id="rId2" Type="http://schemas.openxmlformats.org/officeDocument/2006/relationships/chart" Target="../charts/chart64.xml"/><Relationship Id="rId16" Type="http://schemas.openxmlformats.org/officeDocument/2006/relationships/chart" Target="../charts/chart78.xml"/><Relationship Id="rId1" Type="http://schemas.openxmlformats.org/officeDocument/2006/relationships/chart" Target="../charts/chart63.xml"/><Relationship Id="rId6" Type="http://schemas.openxmlformats.org/officeDocument/2006/relationships/chart" Target="../charts/chart68.xml"/><Relationship Id="rId11" Type="http://schemas.openxmlformats.org/officeDocument/2006/relationships/chart" Target="../charts/chart73.xml"/><Relationship Id="rId5" Type="http://schemas.openxmlformats.org/officeDocument/2006/relationships/chart" Target="../charts/chart67.xml"/><Relationship Id="rId15" Type="http://schemas.openxmlformats.org/officeDocument/2006/relationships/chart" Target="../charts/chart77.xml"/><Relationship Id="rId10" Type="http://schemas.openxmlformats.org/officeDocument/2006/relationships/chart" Target="../charts/chart72.xml"/><Relationship Id="rId4" Type="http://schemas.openxmlformats.org/officeDocument/2006/relationships/chart" Target="../charts/chart66.xml"/><Relationship Id="rId9" Type="http://schemas.openxmlformats.org/officeDocument/2006/relationships/chart" Target="../charts/chart71.xml"/><Relationship Id="rId14" Type="http://schemas.openxmlformats.org/officeDocument/2006/relationships/chart" Target="../charts/chart76.xml"/></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chart" Target="../charts/chart3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3.xml"/><Relationship Id="rId3" Type="http://schemas.openxmlformats.org/officeDocument/2006/relationships/chart" Target="../charts/chart38.xml"/><Relationship Id="rId7" Type="http://schemas.openxmlformats.org/officeDocument/2006/relationships/chart" Target="../charts/chart42.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1.xml"/><Relationship Id="rId5" Type="http://schemas.openxmlformats.org/officeDocument/2006/relationships/chart" Target="../charts/chart40.xml"/><Relationship Id="rId10" Type="http://schemas.openxmlformats.org/officeDocument/2006/relationships/chart" Target="../charts/chart45.xml"/><Relationship Id="rId4" Type="http://schemas.openxmlformats.org/officeDocument/2006/relationships/chart" Target="../charts/chart39.xml"/><Relationship Id="rId9"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1</xdr:col>
      <xdr:colOff>123825</xdr:colOff>
      <xdr:row>21</xdr:row>
      <xdr:rowOff>66675</xdr:rowOff>
    </xdr:from>
    <xdr:to>
      <xdr:col>11</xdr:col>
      <xdr:colOff>457200</xdr:colOff>
      <xdr:row>35</xdr:row>
      <xdr:rowOff>64423</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3075" y="5514975"/>
          <a:ext cx="6429375" cy="2664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0</xdr:row>
      <xdr:rowOff>0</xdr:rowOff>
    </xdr:from>
    <xdr:to>
      <xdr:col>11</xdr:col>
      <xdr:colOff>370699</xdr:colOff>
      <xdr:row>18</xdr:row>
      <xdr:rowOff>31100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5686425" y="0"/>
          <a:ext cx="6209524" cy="520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257174</xdr:colOff>
      <xdr:row>0</xdr:row>
      <xdr:rowOff>152400</xdr:rowOff>
    </xdr:from>
    <xdr:to>
      <xdr:col>23</xdr:col>
      <xdr:colOff>330199</xdr:colOff>
      <xdr:row>17</xdr:row>
      <xdr:rowOff>152400</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241300</xdr:colOff>
      <xdr:row>19</xdr:row>
      <xdr:rowOff>50800</xdr:rowOff>
    </xdr:from>
    <xdr:to>
      <xdr:col>23</xdr:col>
      <xdr:colOff>314325</xdr:colOff>
      <xdr:row>36</xdr:row>
      <xdr:rowOff>50800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228600</xdr:colOff>
      <xdr:row>37</xdr:row>
      <xdr:rowOff>152400</xdr:rowOff>
    </xdr:from>
    <xdr:to>
      <xdr:col>23</xdr:col>
      <xdr:colOff>301625</xdr:colOff>
      <xdr:row>54</xdr:row>
      <xdr:rowOff>152400</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254000</xdr:colOff>
      <xdr:row>56</xdr:row>
      <xdr:rowOff>88900</xdr:rowOff>
    </xdr:from>
    <xdr:to>
      <xdr:col>23</xdr:col>
      <xdr:colOff>327025</xdr:colOff>
      <xdr:row>73</xdr:row>
      <xdr:rowOff>88900</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317500</xdr:colOff>
      <xdr:row>74</xdr:row>
      <xdr:rowOff>152400</xdr:rowOff>
    </xdr:from>
    <xdr:to>
      <xdr:col>23</xdr:col>
      <xdr:colOff>390525</xdr:colOff>
      <xdr:row>91</xdr:row>
      <xdr:rowOff>152400</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342900</xdr:colOff>
      <xdr:row>93</xdr:row>
      <xdr:rowOff>0</xdr:rowOff>
    </xdr:from>
    <xdr:to>
      <xdr:col>23</xdr:col>
      <xdr:colOff>415925</xdr:colOff>
      <xdr:row>110</xdr:row>
      <xdr:rowOff>0</xdr:rowOff>
    </xdr:to>
    <xdr:graphicFrame macro="">
      <xdr:nvGraphicFramePr>
        <xdr:cNvPr id="7" name="Chart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342900</xdr:colOff>
      <xdr:row>111</xdr:row>
      <xdr:rowOff>25400</xdr:rowOff>
    </xdr:from>
    <xdr:to>
      <xdr:col>23</xdr:col>
      <xdr:colOff>415925</xdr:colOff>
      <xdr:row>128</xdr:row>
      <xdr:rowOff>25400</xdr:rowOff>
    </xdr:to>
    <xdr:graphicFrame macro="">
      <xdr:nvGraphicFramePr>
        <xdr:cNvPr id="8" name="Chart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368300</xdr:colOff>
      <xdr:row>129</xdr:row>
      <xdr:rowOff>114300</xdr:rowOff>
    </xdr:from>
    <xdr:to>
      <xdr:col>23</xdr:col>
      <xdr:colOff>441325</xdr:colOff>
      <xdr:row>146</xdr:row>
      <xdr:rowOff>114300</xdr:rowOff>
    </xdr:to>
    <xdr:graphicFrame macro="">
      <xdr:nvGraphicFramePr>
        <xdr:cNvPr id="9" name="Chart 8">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406400</xdr:colOff>
      <xdr:row>148</xdr:row>
      <xdr:rowOff>0</xdr:rowOff>
    </xdr:from>
    <xdr:to>
      <xdr:col>23</xdr:col>
      <xdr:colOff>479425</xdr:colOff>
      <xdr:row>165</xdr:row>
      <xdr:rowOff>0</xdr:rowOff>
    </xdr:to>
    <xdr:graphicFrame macro="">
      <xdr:nvGraphicFramePr>
        <xdr:cNvPr id="10" name="Chart 9">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368300</xdr:colOff>
      <xdr:row>166</xdr:row>
      <xdr:rowOff>63500</xdr:rowOff>
    </xdr:from>
    <xdr:to>
      <xdr:col>23</xdr:col>
      <xdr:colOff>441325</xdr:colOff>
      <xdr:row>183</xdr:row>
      <xdr:rowOff>63500</xdr:rowOff>
    </xdr:to>
    <xdr:graphicFrame macro="">
      <xdr:nvGraphicFramePr>
        <xdr:cNvPr id="11" name="Chart 10">
          <a:extLst>
            <a:ext uri="{FF2B5EF4-FFF2-40B4-BE49-F238E27FC236}">
              <a16:creationId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330200</xdr:colOff>
      <xdr:row>184</xdr:row>
      <xdr:rowOff>76200</xdr:rowOff>
    </xdr:from>
    <xdr:to>
      <xdr:col>23</xdr:col>
      <xdr:colOff>403225</xdr:colOff>
      <xdr:row>201</xdr:row>
      <xdr:rowOff>76200</xdr:rowOff>
    </xdr:to>
    <xdr:graphicFrame macro="">
      <xdr:nvGraphicFramePr>
        <xdr:cNvPr id="12" name="Chart 11">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342900</xdr:colOff>
      <xdr:row>202</xdr:row>
      <xdr:rowOff>50800</xdr:rowOff>
    </xdr:from>
    <xdr:to>
      <xdr:col>23</xdr:col>
      <xdr:colOff>415925</xdr:colOff>
      <xdr:row>219</xdr:row>
      <xdr:rowOff>50800</xdr:rowOff>
    </xdr:to>
    <xdr:graphicFrame macro="">
      <xdr:nvGraphicFramePr>
        <xdr:cNvPr id="13" name="Chart 12">
          <a:extLst>
            <a:ext uri="{FF2B5EF4-FFF2-40B4-BE49-F238E27FC236}">
              <a16:creationId xmlns:a16="http://schemas.microsoft.com/office/drawing/2014/main"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317500</xdr:colOff>
      <xdr:row>220</xdr:row>
      <xdr:rowOff>25400</xdr:rowOff>
    </xdr:from>
    <xdr:to>
      <xdr:col>23</xdr:col>
      <xdr:colOff>390525</xdr:colOff>
      <xdr:row>237</xdr:row>
      <xdr:rowOff>25400</xdr:rowOff>
    </xdr:to>
    <xdr:graphicFrame macro="">
      <xdr:nvGraphicFramePr>
        <xdr:cNvPr id="14" name="Chart 13">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342900</xdr:colOff>
      <xdr:row>238</xdr:row>
      <xdr:rowOff>12700</xdr:rowOff>
    </xdr:from>
    <xdr:to>
      <xdr:col>23</xdr:col>
      <xdr:colOff>415925</xdr:colOff>
      <xdr:row>255</xdr:row>
      <xdr:rowOff>12700</xdr:rowOff>
    </xdr:to>
    <xdr:graphicFrame macro="">
      <xdr:nvGraphicFramePr>
        <xdr:cNvPr id="15" name="Chart 14">
          <a:extLst>
            <a:ext uri="{FF2B5EF4-FFF2-40B4-BE49-F238E27FC236}">
              <a16:creationId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342900</xdr:colOff>
      <xdr:row>255</xdr:row>
      <xdr:rowOff>165100</xdr:rowOff>
    </xdr:from>
    <xdr:to>
      <xdr:col>23</xdr:col>
      <xdr:colOff>415925</xdr:colOff>
      <xdr:row>272</xdr:row>
      <xdr:rowOff>165100</xdr:rowOff>
    </xdr:to>
    <xdr:graphicFrame macro="">
      <xdr:nvGraphicFramePr>
        <xdr:cNvPr id="16" name="Chart 15">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330200</xdr:colOff>
      <xdr:row>274</xdr:row>
      <xdr:rowOff>25400</xdr:rowOff>
    </xdr:from>
    <xdr:to>
      <xdr:col>23</xdr:col>
      <xdr:colOff>403225</xdr:colOff>
      <xdr:row>291</xdr:row>
      <xdr:rowOff>25400</xdr:rowOff>
    </xdr:to>
    <xdr:graphicFrame macro="">
      <xdr:nvGraphicFramePr>
        <xdr:cNvPr id="17" name="Chart 16">
          <a:extLst>
            <a:ext uri="{FF2B5EF4-FFF2-40B4-BE49-F238E27FC236}">
              <a16:creationId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381000</xdr:colOff>
      <xdr:row>291</xdr:row>
      <xdr:rowOff>139700</xdr:rowOff>
    </xdr:from>
    <xdr:to>
      <xdr:col>23</xdr:col>
      <xdr:colOff>454025</xdr:colOff>
      <xdr:row>308</xdr:row>
      <xdr:rowOff>139700</xdr:rowOff>
    </xdr:to>
    <xdr:graphicFrame macro="">
      <xdr:nvGraphicFramePr>
        <xdr:cNvPr id="18" name="Chart 17">
          <a:extLst>
            <a:ext uri="{FF2B5EF4-FFF2-40B4-BE49-F238E27FC236}">
              <a16:creationId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596900</xdr:colOff>
      <xdr:row>0</xdr:row>
      <xdr:rowOff>114300</xdr:rowOff>
    </xdr:from>
    <xdr:to>
      <xdr:col>24</xdr:col>
      <xdr:colOff>60325</xdr:colOff>
      <xdr:row>17</xdr:row>
      <xdr:rowOff>114300</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19</xdr:row>
      <xdr:rowOff>0</xdr:rowOff>
    </xdr:from>
    <xdr:to>
      <xdr:col>24</xdr:col>
      <xdr:colOff>73025</xdr:colOff>
      <xdr:row>36</xdr:row>
      <xdr:rowOff>0</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38</xdr:row>
      <xdr:rowOff>0</xdr:rowOff>
    </xdr:from>
    <xdr:to>
      <xdr:col>24</xdr:col>
      <xdr:colOff>73025</xdr:colOff>
      <xdr:row>55</xdr:row>
      <xdr:rowOff>0</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57</xdr:row>
      <xdr:rowOff>12700</xdr:rowOff>
    </xdr:from>
    <xdr:to>
      <xdr:col>24</xdr:col>
      <xdr:colOff>73025</xdr:colOff>
      <xdr:row>74</xdr:row>
      <xdr:rowOff>12700</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76</xdr:row>
      <xdr:rowOff>0</xdr:rowOff>
    </xdr:from>
    <xdr:to>
      <xdr:col>24</xdr:col>
      <xdr:colOff>73025</xdr:colOff>
      <xdr:row>93</xdr:row>
      <xdr:rowOff>0</xdr:rowOff>
    </xdr:to>
    <xdr:graphicFrame macro="">
      <xdr:nvGraphicFramePr>
        <xdr:cNvPr id="6" name="Chart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95</xdr:row>
      <xdr:rowOff>0</xdr:rowOff>
    </xdr:from>
    <xdr:to>
      <xdr:col>24</xdr:col>
      <xdr:colOff>73025</xdr:colOff>
      <xdr:row>112</xdr:row>
      <xdr:rowOff>0</xdr:rowOff>
    </xdr:to>
    <xdr:graphicFrame macro="">
      <xdr:nvGraphicFramePr>
        <xdr:cNvPr id="7" name="Chart 6">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114</xdr:row>
      <xdr:rowOff>0</xdr:rowOff>
    </xdr:from>
    <xdr:to>
      <xdr:col>24</xdr:col>
      <xdr:colOff>73025</xdr:colOff>
      <xdr:row>131</xdr:row>
      <xdr:rowOff>0</xdr:rowOff>
    </xdr:to>
    <xdr:graphicFrame macro="">
      <xdr:nvGraphicFramePr>
        <xdr:cNvPr id="8" name="Chart 7">
          <a:extLst>
            <a:ext uri="{FF2B5EF4-FFF2-40B4-BE49-F238E27FC236}">
              <a16:creationId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133</xdr:row>
      <xdr:rowOff>0</xdr:rowOff>
    </xdr:from>
    <xdr:to>
      <xdr:col>24</xdr:col>
      <xdr:colOff>73025</xdr:colOff>
      <xdr:row>150</xdr:row>
      <xdr:rowOff>0</xdr:rowOff>
    </xdr:to>
    <xdr:graphicFrame macro="">
      <xdr:nvGraphicFramePr>
        <xdr:cNvPr id="10" name="Chart 9">
          <a:extLst>
            <a:ext uri="{FF2B5EF4-FFF2-40B4-BE49-F238E27FC236}">
              <a16:creationId xmlns:a16="http://schemas.microsoft.com/office/drawing/2014/main" id="{00000000-0008-0000-0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152</xdr:row>
      <xdr:rowOff>0</xdr:rowOff>
    </xdr:from>
    <xdr:to>
      <xdr:col>24</xdr:col>
      <xdr:colOff>73025</xdr:colOff>
      <xdr:row>169</xdr:row>
      <xdr:rowOff>0</xdr:rowOff>
    </xdr:to>
    <xdr:graphicFrame macro="">
      <xdr:nvGraphicFramePr>
        <xdr:cNvPr id="11" name="Chart 10">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170</xdr:row>
      <xdr:rowOff>0</xdr:rowOff>
    </xdr:from>
    <xdr:to>
      <xdr:col>24</xdr:col>
      <xdr:colOff>73025</xdr:colOff>
      <xdr:row>187</xdr:row>
      <xdr:rowOff>0</xdr:rowOff>
    </xdr:to>
    <xdr:graphicFrame macro="">
      <xdr:nvGraphicFramePr>
        <xdr:cNvPr id="12" name="Chart 11">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189</xdr:row>
      <xdr:rowOff>0</xdr:rowOff>
    </xdr:from>
    <xdr:to>
      <xdr:col>24</xdr:col>
      <xdr:colOff>73025</xdr:colOff>
      <xdr:row>206</xdr:row>
      <xdr:rowOff>0</xdr:rowOff>
    </xdr:to>
    <xdr:graphicFrame macro="">
      <xdr:nvGraphicFramePr>
        <xdr:cNvPr id="13" name="Chart 12">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208</xdr:row>
      <xdr:rowOff>0</xdr:rowOff>
    </xdr:from>
    <xdr:to>
      <xdr:col>24</xdr:col>
      <xdr:colOff>73025</xdr:colOff>
      <xdr:row>225</xdr:row>
      <xdr:rowOff>0</xdr:rowOff>
    </xdr:to>
    <xdr:graphicFrame macro="">
      <xdr:nvGraphicFramePr>
        <xdr:cNvPr id="14" name="Chart 13">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227</xdr:row>
      <xdr:rowOff>0</xdr:rowOff>
    </xdr:from>
    <xdr:to>
      <xdr:col>24</xdr:col>
      <xdr:colOff>73025</xdr:colOff>
      <xdr:row>244</xdr:row>
      <xdr:rowOff>0</xdr:rowOff>
    </xdr:to>
    <xdr:graphicFrame macro="">
      <xdr:nvGraphicFramePr>
        <xdr:cNvPr id="15" name="Chart 14">
          <a:extLst>
            <a:ext uri="{FF2B5EF4-FFF2-40B4-BE49-F238E27FC236}">
              <a16:creationId xmlns:a16="http://schemas.microsoft.com/office/drawing/2014/main" id="{00000000-0008-0000-0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246</xdr:row>
      <xdr:rowOff>0</xdr:rowOff>
    </xdr:from>
    <xdr:to>
      <xdr:col>24</xdr:col>
      <xdr:colOff>73025</xdr:colOff>
      <xdr:row>263</xdr:row>
      <xdr:rowOff>0</xdr:rowOff>
    </xdr:to>
    <xdr:graphicFrame macro="">
      <xdr:nvGraphicFramePr>
        <xdr:cNvPr id="16" name="Chart 15">
          <a:extLst>
            <a:ext uri="{FF2B5EF4-FFF2-40B4-BE49-F238E27FC236}">
              <a16:creationId xmlns:a16="http://schemas.microsoft.com/office/drawing/2014/main" id="{00000000-0008-0000-0F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265</xdr:row>
      <xdr:rowOff>0</xdr:rowOff>
    </xdr:from>
    <xdr:to>
      <xdr:col>24</xdr:col>
      <xdr:colOff>73025</xdr:colOff>
      <xdr:row>282</xdr:row>
      <xdr:rowOff>0</xdr:rowOff>
    </xdr:to>
    <xdr:graphicFrame macro="">
      <xdr:nvGraphicFramePr>
        <xdr:cNvPr id="17" name="Chart 16">
          <a:extLst>
            <a:ext uri="{FF2B5EF4-FFF2-40B4-BE49-F238E27FC236}">
              <a16:creationId xmlns:a16="http://schemas.microsoft.com/office/drawing/2014/main" id="{00000000-0008-0000-0F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284</xdr:row>
      <xdr:rowOff>0</xdr:rowOff>
    </xdr:from>
    <xdr:to>
      <xdr:col>24</xdr:col>
      <xdr:colOff>73025</xdr:colOff>
      <xdr:row>301</xdr:row>
      <xdr:rowOff>0</xdr:rowOff>
    </xdr:to>
    <xdr:graphicFrame macro="">
      <xdr:nvGraphicFramePr>
        <xdr:cNvPr id="18" name="Chart 17">
          <a:extLst>
            <a:ext uri="{FF2B5EF4-FFF2-40B4-BE49-F238E27FC236}">
              <a16:creationId xmlns:a16="http://schemas.microsoft.com/office/drawing/2014/main" id="{00000000-0008-0000-0F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303</xdr:row>
      <xdr:rowOff>0</xdr:rowOff>
    </xdr:from>
    <xdr:to>
      <xdr:col>24</xdr:col>
      <xdr:colOff>73025</xdr:colOff>
      <xdr:row>320</xdr:row>
      <xdr:rowOff>0</xdr:rowOff>
    </xdr:to>
    <xdr:graphicFrame macro="">
      <xdr:nvGraphicFramePr>
        <xdr:cNvPr id="19" name="Chart 18">
          <a:extLst>
            <a:ext uri="{FF2B5EF4-FFF2-40B4-BE49-F238E27FC236}">
              <a16:creationId xmlns:a16="http://schemas.microsoft.com/office/drawing/2014/main" id="{00000000-0008-0000-0F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400050</xdr:colOff>
      <xdr:row>0</xdr:row>
      <xdr:rowOff>200025</xdr:rowOff>
    </xdr:from>
    <xdr:to>
      <xdr:col>6</xdr:col>
      <xdr:colOff>568960</xdr:colOff>
      <xdr:row>1</xdr:row>
      <xdr:rowOff>838200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a:fillRect/>
        </a:stretch>
      </xdr:blipFill>
      <xdr:spPr>
        <a:xfrm>
          <a:off x="6743700" y="200025"/>
          <a:ext cx="3912235" cy="2257425"/>
        </a:xfrm>
        <a:prstGeom prst="roundRect">
          <a:avLst>
            <a:gd name="adj" fmla="val 8594"/>
          </a:avLst>
        </a:prstGeom>
        <a:solidFill>
          <a:srgbClr val="FFFFFF">
            <a:shade val="85000"/>
          </a:srgbClr>
        </a:solidFill>
        <a:ln>
          <a:noFill/>
        </a:ln>
        <a:effectLst/>
      </xdr:spPr>
    </xdr:pic>
    <xdr:clientData/>
  </xdr:twoCellAnchor>
  <xdr:twoCellAnchor>
    <xdr:from>
      <xdr:col>7</xdr:col>
      <xdr:colOff>209550</xdr:colOff>
      <xdr:row>0</xdr:row>
      <xdr:rowOff>189758</xdr:rowOff>
    </xdr:from>
    <xdr:to>
      <xdr:col>11</xdr:col>
      <xdr:colOff>276225</xdr:colOff>
      <xdr:row>1</xdr:row>
      <xdr:rowOff>800099</xdr:rowOff>
    </xdr:to>
    <xdr:pic>
      <xdr:nvPicPr>
        <xdr:cNvPr id="3" name="Picture 2" descr="STRI marine sensors">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06125" y="189758"/>
          <a:ext cx="3114675" cy="2229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2</xdr:row>
      <xdr:rowOff>285750</xdr:rowOff>
    </xdr:from>
    <xdr:to>
      <xdr:col>6</xdr:col>
      <xdr:colOff>233680</xdr:colOff>
      <xdr:row>11</xdr:row>
      <xdr:rowOff>269240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62775" y="2876550"/>
          <a:ext cx="3357880" cy="283146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6</xdr:col>
      <xdr:colOff>542925</xdr:colOff>
      <xdr:row>2</xdr:row>
      <xdr:rowOff>400050</xdr:rowOff>
    </xdr:from>
    <xdr:to>
      <xdr:col>11</xdr:col>
      <xdr:colOff>219075</xdr:colOff>
      <xdr:row>10</xdr:row>
      <xdr:rowOff>15240</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a:stretch>
          <a:fillRect/>
        </a:stretch>
      </xdr:blipFill>
      <xdr:spPr>
        <a:xfrm>
          <a:off x="10629900" y="2990850"/>
          <a:ext cx="3333750" cy="2272665"/>
        </a:xfrm>
        <a:prstGeom prst="roundRect">
          <a:avLst>
            <a:gd name="adj" fmla="val 8594"/>
          </a:avLst>
        </a:prstGeom>
        <a:solidFill>
          <a:srgbClr val="FFFFFF">
            <a:shade val="85000"/>
          </a:srgbClr>
        </a:solidFill>
        <a:ln>
          <a:noFill/>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1733550</xdr:colOff>
      <xdr:row>1</xdr:row>
      <xdr:rowOff>57150</xdr:rowOff>
    </xdr:from>
    <xdr:to>
      <xdr:col>21</xdr:col>
      <xdr:colOff>294323</xdr:colOff>
      <xdr:row>28</xdr:row>
      <xdr:rowOff>113650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963025" y="247650"/>
          <a:ext cx="7619048" cy="52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4</xdr:row>
      <xdr:rowOff>190500</xdr:rowOff>
    </xdr:from>
    <xdr:to>
      <xdr:col>26</xdr:col>
      <xdr:colOff>0</xdr:colOff>
      <xdr:row>27</xdr:row>
      <xdr:rowOff>12700</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373</xdr:row>
      <xdr:rowOff>25400</xdr:rowOff>
    </xdr:from>
    <xdr:to>
      <xdr:col>26</xdr:col>
      <xdr:colOff>0</xdr:colOff>
      <xdr:row>396</xdr:row>
      <xdr:rowOff>76200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12700</xdr:colOff>
      <xdr:row>415</xdr:row>
      <xdr:rowOff>177800</xdr:rowOff>
    </xdr:from>
    <xdr:to>
      <xdr:col>26</xdr:col>
      <xdr:colOff>12700</xdr:colOff>
      <xdr:row>439</xdr:row>
      <xdr:rowOff>38100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25400</xdr:colOff>
      <xdr:row>458</xdr:row>
      <xdr:rowOff>114300</xdr:rowOff>
    </xdr:from>
    <xdr:to>
      <xdr:col>26</xdr:col>
      <xdr:colOff>25400</xdr:colOff>
      <xdr:row>481</xdr:row>
      <xdr:rowOff>165100</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584200</xdr:colOff>
      <xdr:row>500</xdr:row>
      <xdr:rowOff>25400</xdr:rowOff>
    </xdr:from>
    <xdr:to>
      <xdr:col>25</xdr:col>
      <xdr:colOff>584200</xdr:colOff>
      <xdr:row>523</xdr:row>
      <xdr:rowOff>76200</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27940</xdr:colOff>
      <xdr:row>82</xdr:row>
      <xdr:rowOff>152400</xdr:rowOff>
    </xdr:from>
    <xdr:to>
      <xdr:col>26</xdr:col>
      <xdr:colOff>27940</xdr:colOff>
      <xdr:row>105</xdr:row>
      <xdr:rowOff>177800</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177800</xdr:colOff>
      <xdr:row>373</xdr:row>
      <xdr:rowOff>25400</xdr:rowOff>
    </xdr:from>
    <xdr:to>
      <xdr:col>37</xdr:col>
      <xdr:colOff>177800</xdr:colOff>
      <xdr:row>396</xdr:row>
      <xdr:rowOff>76200</xdr:rowOff>
    </xdr:to>
    <xdr:graphicFrame macro="">
      <xdr:nvGraphicFramePr>
        <xdr:cNvPr id="11" name="Chart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0</xdr:colOff>
      <xdr:row>44</xdr:row>
      <xdr:rowOff>114300</xdr:rowOff>
    </xdr:from>
    <xdr:to>
      <xdr:col>26</xdr:col>
      <xdr:colOff>0</xdr:colOff>
      <xdr:row>66</xdr:row>
      <xdr:rowOff>114300</xdr:rowOff>
    </xdr:to>
    <xdr:graphicFrame macro="">
      <xdr:nvGraphicFramePr>
        <xdr:cNvPr id="10" name="Chart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204</xdr:row>
      <xdr:rowOff>88900</xdr:rowOff>
    </xdr:from>
    <xdr:to>
      <xdr:col>26</xdr:col>
      <xdr:colOff>0</xdr:colOff>
      <xdr:row>227</xdr:row>
      <xdr:rowOff>114300</xdr:rowOff>
    </xdr:to>
    <xdr:graphicFrame macro="">
      <xdr:nvGraphicFramePr>
        <xdr:cNvPr id="12" name="Chart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25400</xdr:colOff>
      <xdr:row>246</xdr:row>
      <xdr:rowOff>152400</xdr:rowOff>
    </xdr:from>
    <xdr:to>
      <xdr:col>26</xdr:col>
      <xdr:colOff>25400</xdr:colOff>
      <xdr:row>269</xdr:row>
      <xdr:rowOff>177800</xdr:rowOff>
    </xdr:to>
    <xdr:graphicFrame macro="">
      <xdr:nvGraphicFramePr>
        <xdr:cNvPr id="13" name="Chart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596900</xdr:colOff>
      <xdr:row>289</xdr:row>
      <xdr:rowOff>63500</xdr:rowOff>
    </xdr:from>
    <xdr:to>
      <xdr:col>25</xdr:col>
      <xdr:colOff>596900</xdr:colOff>
      <xdr:row>312</xdr:row>
      <xdr:rowOff>88900</xdr:rowOff>
    </xdr:to>
    <xdr:graphicFrame macro="">
      <xdr:nvGraphicFramePr>
        <xdr:cNvPr id="14" name="Chart 13">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584200</xdr:colOff>
      <xdr:row>119</xdr:row>
      <xdr:rowOff>165100</xdr:rowOff>
    </xdr:from>
    <xdr:to>
      <xdr:col>25</xdr:col>
      <xdr:colOff>584200</xdr:colOff>
      <xdr:row>143</xdr:row>
      <xdr:rowOff>0</xdr:rowOff>
    </xdr:to>
    <xdr:graphicFrame macro="">
      <xdr:nvGraphicFramePr>
        <xdr:cNvPr id="17" name="Chart 16">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12700</xdr:colOff>
      <xdr:row>542</xdr:row>
      <xdr:rowOff>50800</xdr:rowOff>
    </xdr:from>
    <xdr:to>
      <xdr:col>26</xdr:col>
      <xdr:colOff>12700</xdr:colOff>
      <xdr:row>565</xdr:row>
      <xdr:rowOff>76200</xdr:rowOff>
    </xdr:to>
    <xdr:graphicFrame macro="">
      <xdr:nvGraphicFramePr>
        <xdr:cNvPr id="18" name="Chart 17">
          <a:extLst>
            <a:ext uri="{FF2B5EF4-FFF2-40B4-BE49-F238E27FC236}">
              <a16:creationId xmlns:a16="http://schemas.microsoft.com/office/drawing/2014/main" id="{00000000-0008-0000-0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596900</xdr:colOff>
      <xdr:row>159</xdr:row>
      <xdr:rowOff>127000</xdr:rowOff>
    </xdr:from>
    <xdr:to>
      <xdr:col>25</xdr:col>
      <xdr:colOff>596900</xdr:colOff>
      <xdr:row>182</xdr:row>
      <xdr:rowOff>177800</xdr:rowOff>
    </xdr:to>
    <xdr:graphicFrame macro="">
      <xdr:nvGraphicFramePr>
        <xdr:cNvPr id="19" name="Chart 18">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583</xdr:row>
      <xdr:rowOff>63500</xdr:rowOff>
    </xdr:from>
    <xdr:to>
      <xdr:col>26</xdr:col>
      <xdr:colOff>0</xdr:colOff>
      <xdr:row>606</xdr:row>
      <xdr:rowOff>88900</xdr:rowOff>
    </xdr:to>
    <xdr:graphicFrame macro="">
      <xdr:nvGraphicFramePr>
        <xdr:cNvPr id="16" name="Chart 15">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0</xdr:colOff>
      <xdr:row>330</xdr:row>
      <xdr:rowOff>177800</xdr:rowOff>
    </xdr:from>
    <xdr:to>
      <xdr:col>26</xdr:col>
      <xdr:colOff>0</xdr:colOff>
      <xdr:row>354</xdr:row>
      <xdr:rowOff>38100</xdr:rowOff>
    </xdr:to>
    <xdr:graphicFrame macro="">
      <xdr:nvGraphicFramePr>
        <xdr:cNvPr id="20" name="Chart 19">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25400</xdr:colOff>
      <xdr:row>623</xdr:row>
      <xdr:rowOff>139700</xdr:rowOff>
    </xdr:from>
    <xdr:to>
      <xdr:col>26</xdr:col>
      <xdr:colOff>25400</xdr:colOff>
      <xdr:row>646</xdr:row>
      <xdr:rowOff>165100</xdr:rowOff>
    </xdr:to>
    <xdr:graphicFrame macro="">
      <xdr:nvGraphicFramePr>
        <xdr:cNvPr id="21" name="Chart 20">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31</xdr:row>
      <xdr:rowOff>0</xdr:rowOff>
    </xdr:from>
    <xdr:to>
      <xdr:col>26</xdr:col>
      <xdr:colOff>0</xdr:colOff>
      <xdr:row>54</xdr:row>
      <xdr:rowOff>50800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104</xdr:row>
      <xdr:rowOff>0</xdr:rowOff>
    </xdr:from>
    <xdr:to>
      <xdr:col>27</xdr:col>
      <xdr:colOff>0</xdr:colOff>
      <xdr:row>127</xdr:row>
      <xdr:rowOff>38100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xdr:row>
      <xdr:rowOff>0</xdr:rowOff>
    </xdr:from>
    <xdr:to>
      <xdr:col>26</xdr:col>
      <xdr:colOff>0</xdr:colOff>
      <xdr:row>24</xdr:row>
      <xdr:rowOff>38100</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12700</xdr:colOff>
      <xdr:row>1</xdr:row>
      <xdr:rowOff>12700</xdr:rowOff>
    </xdr:from>
    <xdr:to>
      <xdr:col>38</xdr:col>
      <xdr:colOff>12700</xdr:colOff>
      <xdr:row>24</xdr:row>
      <xdr:rowOff>50800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14</xdr:col>
      <xdr:colOff>375920</xdr:colOff>
      <xdr:row>1</xdr:row>
      <xdr:rowOff>132080</xdr:rowOff>
    </xdr:from>
    <xdr:to>
      <xdr:col>25</xdr:col>
      <xdr:colOff>421249</xdr:colOff>
      <xdr:row>23</xdr:row>
      <xdr:rowOff>111760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12700</xdr:colOff>
      <xdr:row>1</xdr:row>
      <xdr:rowOff>127000</xdr:rowOff>
    </xdr:from>
    <xdr:to>
      <xdr:col>37</xdr:col>
      <xdr:colOff>58029</xdr:colOff>
      <xdr:row>23</xdr:row>
      <xdr:rowOff>114300</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342900</xdr:colOff>
      <xdr:row>24</xdr:row>
      <xdr:rowOff>152400</xdr:rowOff>
    </xdr:from>
    <xdr:to>
      <xdr:col>25</xdr:col>
      <xdr:colOff>388229</xdr:colOff>
      <xdr:row>46</xdr:row>
      <xdr:rowOff>144780</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203200</xdr:colOff>
      <xdr:row>24</xdr:row>
      <xdr:rowOff>0</xdr:rowOff>
    </xdr:from>
    <xdr:to>
      <xdr:col>37</xdr:col>
      <xdr:colOff>248529</xdr:colOff>
      <xdr:row>46</xdr:row>
      <xdr:rowOff>43180</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165100</xdr:colOff>
      <xdr:row>55</xdr:row>
      <xdr:rowOff>139700</xdr:rowOff>
    </xdr:from>
    <xdr:to>
      <xdr:col>37</xdr:col>
      <xdr:colOff>210429</xdr:colOff>
      <xdr:row>77</xdr:row>
      <xdr:rowOff>106680</xdr:rowOff>
    </xdr:to>
    <xdr:graphicFrame macro="">
      <xdr:nvGraphicFramePr>
        <xdr:cNvPr id="7" name="Chart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482600</xdr:colOff>
      <xdr:row>55</xdr:row>
      <xdr:rowOff>101600</xdr:rowOff>
    </xdr:from>
    <xdr:to>
      <xdr:col>25</xdr:col>
      <xdr:colOff>527929</xdr:colOff>
      <xdr:row>77</xdr:row>
      <xdr:rowOff>119380</xdr:rowOff>
    </xdr:to>
    <xdr:graphicFrame macro="">
      <xdr:nvGraphicFramePr>
        <xdr:cNvPr id="8" name="Chart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495300</xdr:colOff>
      <xdr:row>78</xdr:row>
      <xdr:rowOff>104775</xdr:rowOff>
    </xdr:from>
    <xdr:to>
      <xdr:col>25</xdr:col>
      <xdr:colOff>540629</xdr:colOff>
      <xdr:row>100</xdr:row>
      <xdr:rowOff>147955</xdr:rowOff>
    </xdr:to>
    <xdr:graphicFrame macro="">
      <xdr:nvGraphicFramePr>
        <xdr:cNvPr id="9" name="Chart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139700</xdr:colOff>
      <xdr:row>78</xdr:row>
      <xdr:rowOff>127000</xdr:rowOff>
    </xdr:from>
    <xdr:to>
      <xdr:col>37</xdr:col>
      <xdr:colOff>185029</xdr:colOff>
      <xdr:row>100</xdr:row>
      <xdr:rowOff>170180</xdr:rowOff>
    </xdr:to>
    <xdr:graphicFrame macro="">
      <xdr:nvGraphicFramePr>
        <xdr:cNvPr id="10" name="Chart 9">
          <a:extLst>
            <a:ext uri="{FF2B5EF4-FFF2-40B4-BE49-F238E27FC236}">
              <a16:creationId xmlns:a16="http://schemas.microsoft.com/office/drawing/2014/main" id="{5148D9B6-8248-44D2-A85E-180B93C203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16</xdr:col>
      <xdr:colOff>0</xdr:colOff>
      <xdr:row>1</xdr:row>
      <xdr:rowOff>0</xdr:rowOff>
    </xdr:from>
    <xdr:to>
      <xdr:col>27</xdr:col>
      <xdr:colOff>0</xdr:colOff>
      <xdr:row>24</xdr:row>
      <xdr:rowOff>38100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30</xdr:row>
      <xdr:rowOff>0</xdr:rowOff>
    </xdr:from>
    <xdr:to>
      <xdr:col>27</xdr:col>
      <xdr:colOff>0</xdr:colOff>
      <xdr:row>53</xdr:row>
      <xdr:rowOff>38100</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63</xdr:row>
      <xdr:rowOff>0</xdr:rowOff>
    </xdr:from>
    <xdr:to>
      <xdr:col>27</xdr:col>
      <xdr:colOff>0</xdr:colOff>
      <xdr:row>86</xdr:row>
      <xdr:rowOff>38100</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0</xdr:colOff>
      <xdr:row>1</xdr:row>
      <xdr:rowOff>0</xdr:rowOff>
    </xdr:from>
    <xdr:to>
      <xdr:col>39</xdr:col>
      <xdr:colOff>0</xdr:colOff>
      <xdr:row>24</xdr:row>
      <xdr:rowOff>38100</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14</xdr:col>
      <xdr:colOff>330200</xdr:colOff>
      <xdr:row>1</xdr:row>
      <xdr:rowOff>25401</xdr:rowOff>
    </xdr:from>
    <xdr:to>
      <xdr:col>25</xdr:col>
      <xdr:colOff>190500</xdr:colOff>
      <xdr:row>22</xdr:row>
      <xdr:rowOff>88901</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381000</xdr:colOff>
      <xdr:row>29</xdr:row>
      <xdr:rowOff>76201</xdr:rowOff>
    </xdr:from>
    <xdr:to>
      <xdr:col>25</xdr:col>
      <xdr:colOff>165100</xdr:colOff>
      <xdr:row>53</xdr:row>
      <xdr:rowOff>165101</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15</xdr:col>
      <xdr:colOff>76200</xdr:colOff>
      <xdr:row>98</xdr:row>
      <xdr:rowOff>38100</xdr:rowOff>
    </xdr:from>
    <xdr:to>
      <xdr:col>26</xdr:col>
      <xdr:colOff>76200</xdr:colOff>
      <xdr:row>124</xdr:row>
      <xdr:rowOff>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88900</xdr:colOff>
      <xdr:row>125</xdr:row>
      <xdr:rowOff>165100</xdr:rowOff>
    </xdr:from>
    <xdr:to>
      <xdr:col>26</xdr:col>
      <xdr:colOff>88900</xdr:colOff>
      <xdr:row>151</xdr:row>
      <xdr:rowOff>88900</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596900</xdr:colOff>
      <xdr:row>218</xdr:row>
      <xdr:rowOff>127000</xdr:rowOff>
    </xdr:from>
    <xdr:to>
      <xdr:col>25</xdr:col>
      <xdr:colOff>596900</xdr:colOff>
      <xdr:row>244</xdr:row>
      <xdr:rowOff>38100</xdr:rowOff>
    </xdr:to>
    <xdr:graphicFrame macro="">
      <xdr:nvGraphicFramePr>
        <xdr:cNvPr id="6" name="Chart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584200</xdr:colOff>
      <xdr:row>304</xdr:row>
      <xdr:rowOff>63500</xdr:rowOff>
    </xdr:from>
    <xdr:to>
      <xdr:col>25</xdr:col>
      <xdr:colOff>584200</xdr:colOff>
      <xdr:row>337</xdr:row>
      <xdr:rowOff>12700</xdr:rowOff>
    </xdr:to>
    <xdr:graphicFrame macro="">
      <xdr:nvGraphicFramePr>
        <xdr:cNvPr id="7" name="Chart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0</xdr:colOff>
      <xdr:row>98</xdr:row>
      <xdr:rowOff>0</xdr:rowOff>
    </xdr:from>
    <xdr:to>
      <xdr:col>38</xdr:col>
      <xdr:colOff>0</xdr:colOff>
      <xdr:row>123</xdr:row>
      <xdr:rowOff>152400</xdr:rowOff>
    </xdr:to>
    <xdr:graphicFrame macro="">
      <xdr:nvGraphicFramePr>
        <xdr:cNvPr id="8" name="Chart 7">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533400</xdr:colOff>
      <xdr:row>164</xdr:row>
      <xdr:rowOff>177800</xdr:rowOff>
    </xdr:from>
    <xdr:to>
      <xdr:col>25</xdr:col>
      <xdr:colOff>533400</xdr:colOff>
      <xdr:row>190</xdr:row>
      <xdr:rowOff>101600</xdr:rowOff>
    </xdr:to>
    <xdr:graphicFrame macro="">
      <xdr:nvGraphicFramePr>
        <xdr:cNvPr id="9" name="Chart 8">
          <a:extLst>
            <a:ext uri="{FF2B5EF4-FFF2-40B4-BE49-F238E27FC236}">
              <a16:creationId xmlns:a16="http://schemas.microsoft.com/office/drawing/2014/main" id="{C78B580B-4AAC-472C-BCA8-11B270DE70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558800</xdr:colOff>
      <xdr:row>192</xdr:row>
      <xdr:rowOff>38100</xdr:rowOff>
    </xdr:from>
    <xdr:to>
      <xdr:col>25</xdr:col>
      <xdr:colOff>558800</xdr:colOff>
      <xdr:row>217</xdr:row>
      <xdr:rowOff>152400</xdr:rowOff>
    </xdr:to>
    <xdr:graphicFrame macro="">
      <xdr:nvGraphicFramePr>
        <xdr:cNvPr id="10" name="Chart 9">
          <a:extLst>
            <a:ext uri="{FF2B5EF4-FFF2-40B4-BE49-F238E27FC236}">
              <a16:creationId xmlns:a16="http://schemas.microsoft.com/office/drawing/2014/main" id="{63F69CE4-9189-47B1-B08B-D2ED754BF7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25400</xdr:colOff>
      <xdr:row>69</xdr:row>
      <xdr:rowOff>139700</xdr:rowOff>
    </xdr:from>
    <xdr:to>
      <xdr:col>26</xdr:col>
      <xdr:colOff>25400</xdr:colOff>
      <xdr:row>95</xdr:row>
      <xdr:rowOff>63500</xdr:rowOff>
    </xdr:to>
    <xdr:graphicFrame macro="">
      <xdr:nvGraphicFramePr>
        <xdr:cNvPr id="11" name="Chart 10">
          <a:extLst>
            <a:ext uri="{FF2B5EF4-FFF2-40B4-BE49-F238E27FC236}">
              <a16:creationId xmlns:a16="http://schemas.microsoft.com/office/drawing/2014/main" id="{99D037CD-5332-4829-AC19-4DD219C1C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152400</xdr:colOff>
      <xdr:row>39</xdr:row>
      <xdr:rowOff>152400</xdr:rowOff>
    </xdr:from>
    <xdr:to>
      <xdr:col>26</xdr:col>
      <xdr:colOff>152400</xdr:colOff>
      <xdr:row>65</xdr:row>
      <xdr:rowOff>76200</xdr:rowOff>
    </xdr:to>
    <xdr:graphicFrame macro="">
      <xdr:nvGraphicFramePr>
        <xdr:cNvPr id="12" name="Chart 11">
          <a:extLst>
            <a:ext uri="{FF2B5EF4-FFF2-40B4-BE49-F238E27FC236}">
              <a16:creationId xmlns:a16="http://schemas.microsoft.com/office/drawing/2014/main" id="{53FC4C69-C7E8-4B40-A3B6-E5D062FC3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571500</xdr:colOff>
      <xdr:row>245</xdr:row>
      <xdr:rowOff>38100</xdr:rowOff>
    </xdr:from>
    <xdr:to>
      <xdr:col>25</xdr:col>
      <xdr:colOff>571500</xdr:colOff>
      <xdr:row>270</xdr:row>
      <xdr:rowOff>127000</xdr:rowOff>
    </xdr:to>
    <xdr:graphicFrame macro="">
      <xdr:nvGraphicFramePr>
        <xdr:cNvPr id="13" name="Chart 12">
          <a:extLst>
            <a:ext uri="{FF2B5EF4-FFF2-40B4-BE49-F238E27FC236}">
              <a16:creationId xmlns:a16="http://schemas.microsoft.com/office/drawing/2014/main" id="{8257344C-A9E1-4FC2-96F7-2447B7A815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8"/>
  <sheetViews>
    <sheetView zoomScale="75" zoomScaleNormal="75" workbookViewId="0">
      <selection activeCell="A24" sqref="A24"/>
    </sheetView>
  </sheetViews>
  <sheetFormatPr defaultRowHeight="15" x14ac:dyDescent="0.25"/>
  <cols>
    <col min="1" max="1" width="81.42578125" customWidth="1"/>
  </cols>
  <sheetData>
    <row r="1" spans="1:1" ht="73.5" customHeight="1" x14ac:dyDescent="0.25">
      <c r="A1" s="2" t="s">
        <v>42</v>
      </c>
    </row>
    <row r="3" spans="1:1" ht="60" x14ac:dyDescent="0.25">
      <c r="A3" s="2" t="s">
        <v>50</v>
      </c>
    </row>
    <row r="5" spans="1:1" x14ac:dyDescent="0.25">
      <c r="A5" t="s">
        <v>43</v>
      </c>
    </row>
    <row r="7" spans="1:1" ht="30" customHeight="1" x14ac:dyDescent="0.25">
      <c r="A7" s="2" t="s">
        <v>44</v>
      </c>
    </row>
    <row r="9" spans="1:1" x14ac:dyDescent="0.25">
      <c r="A9" t="s">
        <v>45</v>
      </c>
    </row>
    <row r="11" spans="1:1" ht="30" x14ac:dyDescent="0.25">
      <c r="A11" s="2" t="s">
        <v>46</v>
      </c>
    </row>
    <row r="12" spans="1:1" ht="18" customHeight="1" x14ac:dyDescent="0.25">
      <c r="A12" s="2"/>
    </row>
    <row r="13" spans="1:1" x14ac:dyDescent="0.25">
      <c r="A13" t="s">
        <v>48</v>
      </c>
    </row>
    <row r="14" spans="1:1" x14ac:dyDescent="0.25">
      <c r="A14" t="s">
        <v>47</v>
      </c>
    </row>
    <row r="15" spans="1:1" x14ac:dyDescent="0.25">
      <c r="A15" t="s">
        <v>49</v>
      </c>
    </row>
    <row r="16" spans="1:1" x14ac:dyDescent="0.25">
      <c r="A16" t="s">
        <v>159</v>
      </c>
    </row>
    <row r="18" spans="1:1" x14ac:dyDescent="0.25">
      <c r="A18" t="s">
        <v>233</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364"/>
  <sheetViews>
    <sheetView tabSelected="1" zoomScale="75" zoomScaleNormal="75" workbookViewId="0">
      <selection activeCell="AD247" sqref="AD247"/>
    </sheetView>
  </sheetViews>
  <sheetFormatPr defaultRowHeight="15" x14ac:dyDescent="0.25"/>
  <cols>
    <col min="2" max="13" width="9.140625" style="37"/>
  </cols>
  <sheetData>
    <row r="1" spans="1:14" ht="15.75" x14ac:dyDescent="0.25">
      <c r="A1" s="23" t="s">
        <v>238</v>
      </c>
      <c r="N1" s="22"/>
    </row>
    <row r="2" spans="1:14" ht="15.75" x14ac:dyDescent="0.25">
      <c r="A2" s="24" t="s">
        <v>64</v>
      </c>
      <c r="B2" s="48" t="s">
        <v>65</v>
      </c>
      <c r="C2" s="48" t="s">
        <v>66</v>
      </c>
      <c r="D2" s="48" t="s">
        <v>67</v>
      </c>
      <c r="E2" s="48" t="s">
        <v>68</v>
      </c>
      <c r="F2" s="48" t="s">
        <v>69</v>
      </c>
      <c r="G2" s="48" t="s">
        <v>70</v>
      </c>
      <c r="H2" s="48" t="s">
        <v>71</v>
      </c>
      <c r="I2" s="48" t="s">
        <v>72</v>
      </c>
      <c r="J2" s="48" t="s">
        <v>73</v>
      </c>
      <c r="K2" s="48" t="s">
        <v>74</v>
      </c>
      <c r="L2" s="48" t="s">
        <v>75</v>
      </c>
      <c r="M2" s="48" t="s">
        <v>76</v>
      </c>
      <c r="N2" s="26" t="s">
        <v>77</v>
      </c>
    </row>
    <row r="3" spans="1:14" x14ac:dyDescent="0.25">
      <c r="A3" s="27">
        <v>2017</v>
      </c>
      <c r="B3" s="41"/>
      <c r="C3" s="41"/>
      <c r="D3" s="41"/>
      <c r="E3" s="41"/>
      <c r="F3" s="41"/>
      <c r="G3" s="41"/>
      <c r="H3" s="41">
        <v>29.021000000000001</v>
      </c>
      <c r="I3" s="41">
        <v>29.007999999999999</v>
      </c>
      <c r="J3" s="41">
        <v>28.994</v>
      </c>
      <c r="K3" s="41">
        <v>28.475000000000001</v>
      </c>
      <c r="L3" s="41"/>
      <c r="M3" s="41"/>
      <c r="N3" s="29"/>
    </row>
    <row r="4" spans="1:14" x14ac:dyDescent="0.25">
      <c r="A4" s="27">
        <v>2018</v>
      </c>
      <c r="B4" s="41"/>
      <c r="C4" s="41"/>
      <c r="D4" s="41"/>
      <c r="E4" s="41"/>
      <c r="F4" s="41"/>
      <c r="G4" s="41"/>
      <c r="H4" s="41">
        <v>28.518999999999998</v>
      </c>
      <c r="I4" s="41">
        <v>28.843</v>
      </c>
      <c r="J4" s="41">
        <v>28.907</v>
      </c>
      <c r="K4" s="41">
        <v>28.478999999999999</v>
      </c>
      <c r="L4" s="41">
        <v>28.559000000000001</v>
      </c>
      <c r="M4" s="41">
        <v>28.120999999999999</v>
      </c>
      <c r="N4" s="29"/>
    </row>
    <row r="5" spans="1:14" x14ac:dyDescent="0.25">
      <c r="A5" s="27">
        <v>2019</v>
      </c>
      <c r="B5" s="41">
        <v>23.905999999999999</v>
      </c>
      <c r="C5" s="41">
        <v>22.751000000000001</v>
      </c>
      <c r="D5" s="41">
        <v>21.683</v>
      </c>
      <c r="E5" s="41">
        <v>25.536000000000001</v>
      </c>
      <c r="F5" s="41">
        <v>28.638999999999999</v>
      </c>
      <c r="G5" s="41">
        <v>29.318000000000001</v>
      </c>
      <c r="H5" s="41">
        <v>29.145</v>
      </c>
      <c r="I5" s="41">
        <v>28.477</v>
      </c>
      <c r="J5" s="41">
        <v>28.559000000000001</v>
      </c>
      <c r="K5" s="41">
        <v>28.91</v>
      </c>
      <c r="L5" s="41">
        <v>28.26</v>
      </c>
      <c r="M5" s="41">
        <v>27.864999999999998</v>
      </c>
      <c r="N5" s="29">
        <f>AVERAGE(B5:M5)</f>
        <v>26.920750000000002</v>
      </c>
    </row>
    <row r="6" spans="1:14" x14ac:dyDescent="0.25">
      <c r="A6" s="27">
        <v>2020</v>
      </c>
      <c r="B6" s="41">
        <v>26.927</v>
      </c>
      <c r="C6" s="41">
        <v>26.384</v>
      </c>
      <c r="D6" s="41">
        <v>24.536000000000001</v>
      </c>
      <c r="E6" s="41">
        <v>27.483000000000001</v>
      </c>
      <c r="F6" s="41">
        <v>28.672999999999998</v>
      </c>
      <c r="G6" s="41"/>
      <c r="H6" s="41"/>
      <c r="I6" s="41"/>
      <c r="J6" s="41"/>
      <c r="K6" s="41"/>
      <c r="L6" s="41"/>
      <c r="M6" s="41"/>
      <c r="N6" s="29"/>
    </row>
    <row r="7" spans="1:14" x14ac:dyDescent="0.25">
      <c r="A7" s="27">
        <v>2021</v>
      </c>
      <c r="B7" s="41"/>
      <c r="C7" s="41"/>
      <c r="D7" s="41"/>
      <c r="E7" s="41">
        <v>27.727</v>
      </c>
      <c r="F7" s="41">
        <v>28.728000000000002</v>
      </c>
      <c r="G7" s="41">
        <v>28.876999999999999</v>
      </c>
      <c r="H7" s="41">
        <v>28.84</v>
      </c>
      <c r="I7" s="41">
        <v>28.585000000000001</v>
      </c>
      <c r="J7" s="41">
        <v>28.722999999999999</v>
      </c>
      <c r="K7" s="41">
        <v>29.013000000000002</v>
      </c>
      <c r="L7" s="41">
        <v>28.376999999999999</v>
      </c>
      <c r="M7" s="41">
        <v>27.937999999999999</v>
      </c>
      <c r="N7" s="29"/>
    </row>
    <row r="8" spans="1:14" x14ac:dyDescent="0.25">
      <c r="A8" s="27">
        <v>2022</v>
      </c>
      <c r="B8" s="41"/>
      <c r="C8" s="41"/>
      <c r="D8" s="41"/>
      <c r="E8" s="41"/>
      <c r="F8" s="41"/>
      <c r="G8" s="41"/>
      <c r="H8" s="41"/>
      <c r="I8" s="41"/>
      <c r="J8" s="41"/>
      <c r="K8" s="41"/>
      <c r="L8" s="41"/>
      <c r="M8" s="41"/>
      <c r="N8" s="29"/>
    </row>
    <row r="9" spans="1:14" x14ac:dyDescent="0.25">
      <c r="A9" s="27">
        <v>2023</v>
      </c>
      <c r="B9" s="41"/>
      <c r="C9" s="41"/>
      <c r="D9" s="41"/>
      <c r="E9" s="41"/>
      <c r="F9" s="41"/>
      <c r="G9" s="41"/>
      <c r="H9" s="41"/>
      <c r="I9" s="41"/>
      <c r="J9" s="41"/>
      <c r="K9" s="41"/>
      <c r="L9" s="41"/>
      <c r="M9" s="41"/>
      <c r="N9" s="29"/>
    </row>
    <row r="10" spans="1:14" x14ac:dyDescent="0.25">
      <c r="A10" s="27">
        <v>2024</v>
      </c>
      <c r="B10" s="41"/>
      <c r="C10" s="41"/>
      <c r="D10" s="41"/>
      <c r="E10" s="41"/>
      <c r="F10" s="41"/>
      <c r="G10" s="41"/>
      <c r="H10" s="41"/>
      <c r="I10" s="41"/>
      <c r="J10" s="41"/>
      <c r="K10" s="41"/>
      <c r="L10" s="41"/>
      <c r="M10" s="41"/>
      <c r="N10" s="29"/>
    </row>
    <row r="11" spans="1:14" x14ac:dyDescent="0.25">
      <c r="A11" s="27">
        <v>2025</v>
      </c>
      <c r="B11" s="41"/>
      <c r="C11" s="41"/>
      <c r="D11" s="41"/>
      <c r="E11" s="41"/>
      <c r="F11" s="41"/>
      <c r="G11" s="41"/>
      <c r="H11" s="41"/>
      <c r="I11" s="41"/>
      <c r="J11" s="41"/>
      <c r="K11" s="41"/>
      <c r="L11" s="41"/>
      <c r="M11" s="41"/>
      <c r="N11" s="29"/>
    </row>
    <row r="12" spans="1:14" x14ac:dyDescent="0.25">
      <c r="A12" s="27">
        <v>2026</v>
      </c>
      <c r="B12" s="41"/>
      <c r="C12" s="41"/>
      <c r="D12" s="41"/>
      <c r="E12" s="41"/>
      <c r="F12" s="41"/>
      <c r="G12" s="41"/>
      <c r="H12" s="41"/>
      <c r="I12" s="41"/>
      <c r="J12" s="41"/>
      <c r="K12" s="41"/>
      <c r="L12" s="41"/>
      <c r="M12" s="41"/>
      <c r="N12" s="29"/>
    </row>
    <row r="13" spans="1:14" x14ac:dyDescent="0.25">
      <c r="A13" s="3"/>
      <c r="N13" s="22"/>
    </row>
    <row r="14" spans="1:14" x14ac:dyDescent="0.25">
      <c r="A14" s="27" t="s">
        <v>78</v>
      </c>
      <c r="B14" s="41">
        <f t="shared" ref="B14:M14" si="0">AVERAGE(B3:B12)</f>
        <v>25.416499999999999</v>
      </c>
      <c r="C14" s="41">
        <f t="shared" si="0"/>
        <v>24.567500000000003</v>
      </c>
      <c r="D14" s="41">
        <f t="shared" si="0"/>
        <v>23.109500000000001</v>
      </c>
      <c r="E14" s="41">
        <f t="shared" si="0"/>
        <v>26.915333333333336</v>
      </c>
      <c r="F14" s="41">
        <f t="shared" si="0"/>
        <v>28.679999999999996</v>
      </c>
      <c r="G14" s="41">
        <f t="shared" si="0"/>
        <v>29.0975</v>
      </c>
      <c r="H14" s="41">
        <f t="shared" si="0"/>
        <v>28.881250000000001</v>
      </c>
      <c r="I14" s="41">
        <f t="shared" si="0"/>
        <v>28.728250000000003</v>
      </c>
      <c r="J14" s="41">
        <f t="shared" si="0"/>
        <v>28.795749999999998</v>
      </c>
      <c r="K14" s="41">
        <f t="shared" si="0"/>
        <v>28.719250000000002</v>
      </c>
      <c r="L14" s="41">
        <f t="shared" si="0"/>
        <v>28.398666666666667</v>
      </c>
      <c r="M14" s="41">
        <f t="shared" si="0"/>
        <v>27.974666666666664</v>
      </c>
      <c r="N14" s="29">
        <f>AVERAGE(B14:M14)</f>
        <v>27.440347222222226</v>
      </c>
    </row>
    <row r="15" spans="1:14" x14ac:dyDescent="0.25">
      <c r="A15" s="27" t="s">
        <v>79</v>
      </c>
      <c r="B15" s="41">
        <f t="shared" ref="B15:M15" si="1">STDEV(B3:B12)</f>
        <v>2.1361695859645606</v>
      </c>
      <c r="C15" s="41">
        <f t="shared" si="1"/>
        <v>2.5689189360507267</v>
      </c>
      <c r="D15" s="41">
        <f t="shared" si="1"/>
        <v>2.0173756467252213</v>
      </c>
      <c r="E15" s="41">
        <f t="shared" si="1"/>
        <v>1.2007515701981539</v>
      </c>
      <c r="F15" s="41">
        <f t="shared" si="1"/>
        <v>4.4911023145772493E-2</v>
      </c>
      <c r="G15" s="41">
        <f t="shared" si="1"/>
        <v>0.31183409050326921</v>
      </c>
      <c r="H15" s="41">
        <f t="shared" si="1"/>
        <v>0.27204212296382901</v>
      </c>
      <c r="I15" s="41">
        <f t="shared" si="1"/>
        <v>0.24157452266329679</v>
      </c>
      <c r="J15" s="41">
        <f t="shared" si="1"/>
        <v>0.19409855743925522</v>
      </c>
      <c r="K15" s="41">
        <f t="shared" si="1"/>
        <v>0.28287379400243773</v>
      </c>
      <c r="L15" s="41">
        <f t="shared" si="1"/>
        <v>0.15067293497285206</v>
      </c>
      <c r="M15" s="41">
        <f t="shared" si="1"/>
        <v>0.13187999595591951</v>
      </c>
      <c r="N15" s="35"/>
    </row>
    <row r="16" spans="1:14" x14ac:dyDescent="0.25">
      <c r="A16" s="27" t="s">
        <v>80</v>
      </c>
      <c r="B16" s="41">
        <f t="shared" ref="B16:M16" si="2">B15/B14*100</f>
        <v>8.4046567621999912</v>
      </c>
      <c r="C16" s="41">
        <f t="shared" si="2"/>
        <v>10.45657448275456</v>
      </c>
      <c r="D16" s="41">
        <f t="shared" si="2"/>
        <v>8.7296377971190253</v>
      </c>
      <c r="E16" s="41">
        <f t="shared" si="2"/>
        <v>4.4612175347317029</v>
      </c>
      <c r="F16" s="41">
        <f t="shared" si="2"/>
        <v>0.15659352561287482</v>
      </c>
      <c r="G16" s="41">
        <f t="shared" si="2"/>
        <v>1.0716868820457743</v>
      </c>
      <c r="H16" s="41">
        <f t="shared" si="2"/>
        <v>0.94193334071007662</v>
      </c>
      <c r="I16" s="41">
        <f t="shared" si="2"/>
        <v>0.84089536488751238</v>
      </c>
      <c r="J16" s="41">
        <f t="shared" si="2"/>
        <v>0.67405279403820084</v>
      </c>
      <c r="K16" s="41">
        <f t="shared" si="2"/>
        <v>0.98496233015290346</v>
      </c>
      <c r="L16" s="41">
        <f t="shared" si="2"/>
        <v>0.53056341250593475</v>
      </c>
      <c r="M16" s="41">
        <f t="shared" si="2"/>
        <v>0.47142651430789589</v>
      </c>
      <c r="N16" s="35"/>
    </row>
    <row r="17" spans="1:14" x14ac:dyDescent="0.25">
      <c r="A17" s="27" t="s">
        <v>81</v>
      </c>
      <c r="B17" s="41">
        <f t="shared" ref="B17:M17" si="3">MIN(B3:B12)</f>
        <v>23.905999999999999</v>
      </c>
      <c r="C17" s="41">
        <f t="shared" si="3"/>
        <v>22.751000000000001</v>
      </c>
      <c r="D17" s="41">
        <f t="shared" si="3"/>
        <v>21.683</v>
      </c>
      <c r="E17" s="41">
        <f t="shared" si="3"/>
        <v>25.536000000000001</v>
      </c>
      <c r="F17" s="41">
        <f t="shared" si="3"/>
        <v>28.638999999999999</v>
      </c>
      <c r="G17" s="41">
        <f t="shared" si="3"/>
        <v>28.876999999999999</v>
      </c>
      <c r="H17" s="41">
        <f t="shared" si="3"/>
        <v>28.518999999999998</v>
      </c>
      <c r="I17" s="41">
        <f t="shared" si="3"/>
        <v>28.477</v>
      </c>
      <c r="J17" s="41">
        <f t="shared" si="3"/>
        <v>28.559000000000001</v>
      </c>
      <c r="K17" s="41">
        <f t="shared" si="3"/>
        <v>28.475000000000001</v>
      </c>
      <c r="L17" s="41">
        <f t="shared" si="3"/>
        <v>28.26</v>
      </c>
      <c r="M17" s="41">
        <f t="shared" si="3"/>
        <v>27.864999999999998</v>
      </c>
      <c r="N17" s="35"/>
    </row>
    <row r="18" spans="1:14" x14ac:dyDescent="0.25">
      <c r="A18" s="27" t="s">
        <v>82</v>
      </c>
      <c r="B18" s="41">
        <f t="shared" ref="B18:M18" si="4">MAX(B3:B12)</f>
        <v>26.927</v>
      </c>
      <c r="C18" s="41">
        <f t="shared" si="4"/>
        <v>26.384</v>
      </c>
      <c r="D18" s="41">
        <f t="shared" si="4"/>
        <v>24.536000000000001</v>
      </c>
      <c r="E18" s="41">
        <f t="shared" si="4"/>
        <v>27.727</v>
      </c>
      <c r="F18" s="41">
        <f t="shared" si="4"/>
        <v>28.728000000000002</v>
      </c>
      <c r="G18" s="41">
        <f t="shared" si="4"/>
        <v>29.318000000000001</v>
      </c>
      <c r="H18" s="41">
        <f t="shared" si="4"/>
        <v>29.145</v>
      </c>
      <c r="I18" s="41">
        <f t="shared" si="4"/>
        <v>29.007999999999999</v>
      </c>
      <c r="J18" s="41">
        <f t="shared" si="4"/>
        <v>28.994</v>
      </c>
      <c r="K18" s="41">
        <f t="shared" si="4"/>
        <v>29.013000000000002</v>
      </c>
      <c r="L18" s="41">
        <f t="shared" si="4"/>
        <v>28.559000000000001</v>
      </c>
      <c r="M18" s="41">
        <f t="shared" si="4"/>
        <v>28.120999999999999</v>
      </c>
      <c r="N18" s="35"/>
    </row>
    <row r="19" spans="1:14" x14ac:dyDescent="0.25">
      <c r="A19" s="27" t="s">
        <v>83</v>
      </c>
      <c r="B19" s="41">
        <f t="shared" ref="B19:M19" si="5">QUARTILE(B3:B12,1)</f>
        <v>24.661249999999999</v>
      </c>
      <c r="C19" s="41">
        <f t="shared" si="5"/>
        <v>23.65925</v>
      </c>
      <c r="D19" s="41">
        <f t="shared" si="5"/>
        <v>22.396250000000002</v>
      </c>
      <c r="E19" s="41">
        <f t="shared" si="5"/>
        <v>26.509500000000003</v>
      </c>
      <c r="F19" s="41">
        <f t="shared" si="5"/>
        <v>28.655999999999999</v>
      </c>
      <c r="G19" s="41">
        <f t="shared" si="5"/>
        <v>28.98725</v>
      </c>
      <c r="H19" s="41">
        <f t="shared" si="5"/>
        <v>28.75975</v>
      </c>
      <c r="I19" s="41">
        <f t="shared" si="5"/>
        <v>28.558</v>
      </c>
      <c r="J19" s="41">
        <f t="shared" si="5"/>
        <v>28.681999999999999</v>
      </c>
      <c r="K19" s="41">
        <f t="shared" si="5"/>
        <v>28.478000000000002</v>
      </c>
      <c r="L19" s="41">
        <f t="shared" si="5"/>
        <v>28.3185</v>
      </c>
      <c r="M19" s="41">
        <f t="shared" si="5"/>
        <v>27.901499999999999</v>
      </c>
      <c r="N19" s="35"/>
    </row>
    <row r="20" spans="1:14" x14ac:dyDescent="0.25">
      <c r="A20" s="27" t="s">
        <v>84</v>
      </c>
      <c r="B20" s="41">
        <f t="shared" ref="B20:M20" si="6">QUARTILE(B3:B12,2)</f>
        <v>25.416499999999999</v>
      </c>
      <c r="C20" s="41">
        <f t="shared" si="6"/>
        <v>24.567500000000003</v>
      </c>
      <c r="D20" s="41">
        <f t="shared" si="6"/>
        <v>23.109500000000001</v>
      </c>
      <c r="E20" s="41">
        <f t="shared" si="6"/>
        <v>27.483000000000001</v>
      </c>
      <c r="F20" s="41">
        <f t="shared" si="6"/>
        <v>28.672999999999998</v>
      </c>
      <c r="G20" s="41">
        <f t="shared" si="6"/>
        <v>29.0975</v>
      </c>
      <c r="H20" s="41">
        <f t="shared" si="6"/>
        <v>28.930500000000002</v>
      </c>
      <c r="I20" s="41">
        <f t="shared" si="6"/>
        <v>28.713999999999999</v>
      </c>
      <c r="J20" s="41">
        <f t="shared" si="6"/>
        <v>28.814999999999998</v>
      </c>
      <c r="K20" s="41">
        <f t="shared" si="6"/>
        <v>28.694499999999998</v>
      </c>
      <c r="L20" s="41">
        <f t="shared" si="6"/>
        <v>28.376999999999999</v>
      </c>
      <c r="M20" s="41">
        <f t="shared" si="6"/>
        <v>27.937999999999999</v>
      </c>
      <c r="N20" s="35"/>
    </row>
    <row r="21" spans="1:14" x14ac:dyDescent="0.25">
      <c r="A21" s="27" t="s">
        <v>85</v>
      </c>
      <c r="B21" s="41">
        <f t="shared" ref="B21:M21" si="7">QUARTILE(B3:B12,3)</f>
        <v>26.171749999999999</v>
      </c>
      <c r="C21" s="41">
        <f t="shared" si="7"/>
        <v>25.475750000000001</v>
      </c>
      <c r="D21" s="41">
        <f t="shared" si="7"/>
        <v>23.822749999999999</v>
      </c>
      <c r="E21" s="41">
        <f t="shared" si="7"/>
        <v>27.605</v>
      </c>
      <c r="F21" s="41">
        <f t="shared" si="7"/>
        <v>28.700499999999998</v>
      </c>
      <c r="G21" s="41">
        <f t="shared" si="7"/>
        <v>29.207750000000001</v>
      </c>
      <c r="H21" s="41">
        <f t="shared" si="7"/>
        <v>29.052</v>
      </c>
      <c r="I21" s="41">
        <f t="shared" si="7"/>
        <v>28.884250000000002</v>
      </c>
      <c r="J21" s="41">
        <f t="shared" si="7"/>
        <v>28.928750000000001</v>
      </c>
      <c r="K21" s="41">
        <f t="shared" si="7"/>
        <v>28.935749999999999</v>
      </c>
      <c r="L21" s="41">
        <f t="shared" si="7"/>
        <v>28.468</v>
      </c>
      <c r="M21" s="41">
        <f t="shared" si="7"/>
        <v>28.029499999999999</v>
      </c>
      <c r="N21" s="35"/>
    </row>
    <row r="24" spans="1:14" ht="15.75" x14ac:dyDescent="0.25">
      <c r="A24" s="23" t="s">
        <v>235</v>
      </c>
      <c r="N24" s="22"/>
    </row>
    <row r="25" spans="1:14" ht="15.75" x14ac:dyDescent="0.25">
      <c r="A25" s="24" t="s">
        <v>64</v>
      </c>
      <c r="B25" s="48" t="s">
        <v>65</v>
      </c>
      <c r="C25" s="48" t="s">
        <v>66</v>
      </c>
      <c r="D25" s="48" t="s">
        <v>67</v>
      </c>
      <c r="E25" s="48" t="s">
        <v>68</v>
      </c>
      <c r="F25" s="48" t="s">
        <v>69</v>
      </c>
      <c r="G25" s="48" t="s">
        <v>70</v>
      </c>
      <c r="H25" s="48" t="s">
        <v>71</v>
      </c>
      <c r="I25" s="48" t="s">
        <v>72</v>
      </c>
      <c r="J25" s="48" t="s">
        <v>73</v>
      </c>
      <c r="K25" s="48" t="s">
        <v>74</v>
      </c>
      <c r="L25" s="48" t="s">
        <v>75</v>
      </c>
      <c r="M25" s="48" t="s">
        <v>76</v>
      </c>
      <c r="N25" s="26" t="s">
        <v>77</v>
      </c>
    </row>
    <row r="26" spans="1:14" x14ac:dyDescent="0.25">
      <c r="A26" s="27">
        <v>2017</v>
      </c>
      <c r="B26" s="41"/>
      <c r="C26" s="41"/>
      <c r="D26" s="41"/>
      <c r="E26" s="41"/>
      <c r="F26" s="41"/>
      <c r="G26" s="41"/>
      <c r="H26" s="41">
        <v>28.805</v>
      </c>
      <c r="I26" s="41">
        <v>28.797000000000001</v>
      </c>
      <c r="J26" s="41">
        <v>28.792999999999999</v>
      </c>
      <c r="K26" s="41">
        <v>28.288</v>
      </c>
      <c r="L26" s="41"/>
      <c r="M26" s="41"/>
      <c r="N26" s="29"/>
    </row>
    <row r="27" spans="1:14" x14ac:dyDescent="0.25">
      <c r="A27" s="27">
        <v>2018</v>
      </c>
      <c r="B27" s="41"/>
      <c r="C27" s="41"/>
      <c r="D27" s="41"/>
      <c r="E27" s="41"/>
      <c r="F27" s="41">
        <v>28.905000000000001</v>
      </c>
      <c r="G27" s="41">
        <v>28.655999999999999</v>
      </c>
      <c r="H27" s="41">
        <v>28.594000000000001</v>
      </c>
      <c r="I27" s="41">
        <v>28.76</v>
      </c>
      <c r="J27" s="41">
        <v>28.806000000000001</v>
      </c>
      <c r="K27" s="41">
        <v>28.436</v>
      </c>
      <c r="L27" s="41">
        <v>28.579000000000001</v>
      </c>
      <c r="M27" s="41"/>
      <c r="N27" s="29"/>
    </row>
    <row r="28" spans="1:14" x14ac:dyDescent="0.25">
      <c r="A28" s="27">
        <v>2019</v>
      </c>
      <c r="B28" s="41"/>
      <c r="C28" s="41"/>
      <c r="D28" s="41"/>
      <c r="E28" s="41"/>
      <c r="F28" s="41">
        <v>28.524999999999999</v>
      </c>
      <c r="G28" s="41">
        <v>29.216000000000001</v>
      </c>
      <c r="H28" s="41">
        <v>28.984000000000002</v>
      </c>
      <c r="I28" s="41">
        <v>28.838000000000001</v>
      </c>
      <c r="J28" s="41">
        <v>28.548999999999999</v>
      </c>
      <c r="K28" s="41">
        <v>28.366</v>
      </c>
      <c r="L28" s="41">
        <v>28.43</v>
      </c>
      <c r="M28" s="41">
        <v>28.419</v>
      </c>
      <c r="N28" s="29"/>
    </row>
    <row r="29" spans="1:14" x14ac:dyDescent="0.25">
      <c r="A29" s="27">
        <v>2020</v>
      </c>
      <c r="B29" s="41">
        <v>27.282</v>
      </c>
      <c r="C29" s="41">
        <v>25.096</v>
      </c>
      <c r="D29" s="41">
        <v>21.907</v>
      </c>
      <c r="E29" s="41">
        <v>26.536999999999999</v>
      </c>
      <c r="F29" s="41">
        <v>28.834</v>
      </c>
      <c r="G29" s="41">
        <v>28.991</v>
      </c>
      <c r="H29" s="41">
        <v>28.547999999999998</v>
      </c>
      <c r="I29" s="41">
        <v>28.408000000000001</v>
      </c>
      <c r="J29" s="41">
        <v>28.405000000000001</v>
      </c>
      <c r="K29" s="41">
        <v>28.14</v>
      </c>
      <c r="L29" s="41">
        <v>28.058</v>
      </c>
      <c r="M29" s="41"/>
      <c r="N29" s="29"/>
    </row>
    <row r="30" spans="1:14" x14ac:dyDescent="0.25">
      <c r="A30" s="27">
        <v>2021</v>
      </c>
      <c r="B30" s="87"/>
      <c r="C30" s="41"/>
      <c r="D30" s="41"/>
      <c r="E30" s="41">
        <v>27.492999999999999</v>
      </c>
      <c r="F30" s="41">
        <v>28.623999999999999</v>
      </c>
      <c r="G30" s="41">
        <v>28.805</v>
      </c>
      <c r="H30" s="41">
        <v>28.751999999999999</v>
      </c>
      <c r="I30" s="41">
        <v>28.477</v>
      </c>
      <c r="J30" s="41">
        <v>28.559000000000001</v>
      </c>
      <c r="K30" s="41">
        <v>28.91</v>
      </c>
      <c r="L30" s="41">
        <v>28.26</v>
      </c>
      <c r="M30" s="41">
        <v>27.864999999999998</v>
      </c>
      <c r="N30" s="29"/>
    </row>
    <row r="31" spans="1:14" x14ac:dyDescent="0.25">
      <c r="A31" s="27">
        <v>2022</v>
      </c>
      <c r="B31" s="41">
        <v>26.927</v>
      </c>
      <c r="C31" s="41">
        <v>26.384</v>
      </c>
      <c r="D31" s="41">
        <v>24.536000000000001</v>
      </c>
      <c r="E31" s="41">
        <v>27.483000000000001</v>
      </c>
      <c r="F31" s="41">
        <v>28.672999999999998</v>
      </c>
      <c r="G31" s="41">
        <v>28.434000000000001</v>
      </c>
      <c r="H31" s="41">
        <v>28.649000000000001</v>
      </c>
      <c r="I31" s="41">
        <v>28.401</v>
      </c>
      <c r="J31" s="41">
        <v>28.713999999999999</v>
      </c>
      <c r="K31" s="41">
        <v>28.164999999999999</v>
      </c>
      <c r="L31" s="41"/>
      <c r="M31" s="41"/>
      <c r="N31" s="29"/>
    </row>
    <row r="32" spans="1:14" x14ac:dyDescent="0.25">
      <c r="A32" s="27">
        <v>2023</v>
      </c>
      <c r="B32" s="41"/>
      <c r="C32" s="41"/>
      <c r="D32" s="41"/>
      <c r="E32" s="41"/>
      <c r="F32" s="41"/>
      <c r="G32" s="41"/>
      <c r="H32" s="41"/>
      <c r="I32" s="41"/>
      <c r="J32" s="41"/>
      <c r="K32" s="41"/>
      <c r="L32" s="41"/>
      <c r="M32" s="41"/>
      <c r="N32" s="29"/>
    </row>
    <row r="33" spans="1:14" x14ac:dyDescent="0.25">
      <c r="A33" s="27">
        <v>2024</v>
      </c>
      <c r="B33" s="41"/>
      <c r="C33" s="41"/>
      <c r="D33" s="41"/>
      <c r="E33" s="41"/>
      <c r="F33" s="41"/>
      <c r="G33" s="41"/>
      <c r="H33" s="41"/>
      <c r="I33" s="41"/>
      <c r="J33" s="41"/>
      <c r="K33" s="41"/>
      <c r="L33" s="41"/>
      <c r="M33" s="41"/>
      <c r="N33" s="29"/>
    </row>
    <row r="34" spans="1:14" x14ac:dyDescent="0.25">
      <c r="A34" s="27">
        <v>2025</v>
      </c>
      <c r="B34" s="41"/>
      <c r="C34" s="41"/>
      <c r="D34" s="41"/>
      <c r="E34" s="41"/>
      <c r="F34" s="41"/>
      <c r="G34" s="41"/>
      <c r="H34" s="41"/>
      <c r="I34" s="41"/>
      <c r="J34" s="41"/>
      <c r="K34" s="41"/>
      <c r="L34" s="41"/>
      <c r="M34" s="41"/>
      <c r="N34" s="29"/>
    </row>
    <row r="35" spans="1:14" x14ac:dyDescent="0.25">
      <c r="A35" s="27">
        <v>2026</v>
      </c>
      <c r="B35" s="41"/>
      <c r="C35" s="41"/>
      <c r="D35" s="41"/>
      <c r="E35" s="41"/>
      <c r="F35" s="41"/>
      <c r="G35" s="41"/>
      <c r="H35" s="41"/>
      <c r="I35" s="41"/>
      <c r="J35" s="41"/>
      <c r="K35" s="41"/>
      <c r="L35" s="41"/>
      <c r="M35" s="41"/>
      <c r="N35" s="29"/>
    </row>
    <row r="36" spans="1:14" x14ac:dyDescent="0.25">
      <c r="A36" s="3"/>
      <c r="N36" s="22"/>
    </row>
    <row r="37" spans="1:14" x14ac:dyDescent="0.25">
      <c r="A37" s="27" t="s">
        <v>78</v>
      </c>
      <c r="B37" s="41">
        <f t="shared" ref="B37:N37" si="8">AVERAGE(B26:B35)</f>
        <v>27.104500000000002</v>
      </c>
      <c r="C37" s="41">
        <f t="shared" si="8"/>
        <v>25.740000000000002</v>
      </c>
      <c r="D37" s="41">
        <f t="shared" si="8"/>
        <v>23.221499999999999</v>
      </c>
      <c r="E37" s="41">
        <f t="shared" si="8"/>
        <v>27.171000000000003</v>
      </c>
      <c r="F37" s="41">
        <f t="shared" si="8"/>
        <v>28.712199999999996</v>
      </c>
      <c r="G37" s="41">
        <f t="shared" si="8"/>
        <v>28.820399999999999</v>
      </c>
      <c r="H37" s="41">
        <f t="shared" si="8"/>
        <v>28.722000000000005</v>
      </c>
      <c r="I37" s="41">
        <f t="shared" si="8"/>
        <v>28.613500000000002</v>
      </c>
      <c r="J37" s="41">
        <f t="shared" si="8"/>
        <v>28.637666666666664</v>
      </c>
      <c r="K37" s="41">
        <f t="shared" si="8"/>
        <v>28.384166666666669</v>
      </c>
      <c r="L37" s="41">
        <f t="shared" si="8"/>
        <v>28.331750000000003</v>
      </c>
      <c r="M37" s="41">
        <f t="shared" si="8"/>
        <v>28.141999999999999</v>
      </c>
      <c r="N37" s="29" t="e">
        <f t="shared" si="8"/>
        <v>#DIV/0!</v>
      </c>
    </row>
    <row r="38" spans="1:14" x14ac:dyDescent="0.25">
      <c r="A38" s="27" t="s">
        <v>79</v>
      </c>
      <c r="B38" s="41">
        <f t="shared" ref="B38:N38" si="9">STDEV(B26:B35)</f>
        <v>0.25102290732122468</v>
      </c>
      <c r="C38" s="41">
        <f t="shared" si="9"/>
        <v>0.91075353416827343</v>
      </c>
      <c r="D38" s="41">
        <f t="shared" si="9"/>
        <v>1.8589837277394343</v>
      </c>
      <c r="E38" s="41">
        <f t="shared" si="9"/>
        <v>0.54908287170517378</v>
      </c>
      <c r="F38" s="41">
        <f t="shared" si="9"/>
        <v>0.155215012160552</v>
      </c>
      <c r="G38" s="41">
        <f t="shared" si="9"/>
        <v>0.30090413755879142</v>
      </c>
      <c r="H38" s="41">
        <f t="shared" si="9"/>
        <v>0.1602635329699186</v>
      </c>
      <c r="I38" s="41">
        <f t="shared" si="9"/>
        <v>0.20569564895738585</v>
      </c>
      <c r="J38" s="41">
        <f t="shared" si="9"/>
        <v>0.15904422864934936</v>
      </c>
      <c r="K38" s="41">
        <f t="shared" si="9"/>
        <v>0.28157302190846817</v>
      </c>
      <c r="L38" s="41">
        <f t="shared" si="9"/>
        <v>0.22425636371498292</v>
      </c>
      <c r="M38" s="41">
        <f t="shared" si="9"/>
        <v>0.39173715677734877</v>
      </c>
      <c r="N38" s="35" t="e">
        <f t="shared" si="9"/>
        <v>#DIV/0!</v>
      </c>
    </row>
    <row r="39" spans="1:14" x14ac:dyDescent="0.25">
      <c r="A39" s="27" t="s">
        <v>80</v>
      </c>
      <c r="B39" s="41">
        <f t="shared" ref="B39:N39" si="10">B38/B37*100</f>
        <v>0.92613000542797197</v>
      </c>
      <c r="C39" s="41">
        <f t="shared" si="10"/>
        <v>3.5382810185247604</v>
      </c>
      <c r="D39" s="41">
        <f t="shared" si="10"/>
        <v>8.0054420590376782</v>
      </c>
      <c r="E39" s="41">
        <f t="shared" si="10"/>
        <v>2.0208416020947837</v>
      </c>
      <c r="F39" s="41">
        <f t="shared" si="10"/>
        <v>0.54058906026202103</v>
      </c>
      <c r="G39" s="41">
        <f t="shared" si="10"/>
        <v>1.0440664860959301</v>
      </c>
      <c r="H39" s="41">
        <f t="shared" si="10"/>
        <v>0.55798180130185426</v>
      </c>
      <c r="I39" s="41">
        <f t="shared" si="10"/>
        <v>0.71887622610790647</v>
      </c>
      <c r="J39" s="41">
        <f t="shared" si="10"/>
        <v>0.5553672738096076</v>
      </c>
      <c r="K39" s="41">
        <f t="shared" si="10"/>
        <v>0.99200735824010389</v>
      </c>
      <c r="L39" s="41">
        <f t="shared" si="10"/>
        <v>0.79153728137154566</v>
      </c>
      <c r="M39" s="41">
        <f t="shared" si="10"/>
        <v>1.3920018363206197</v>
      </c>
      <c r="N39" s="35" t="e">
        <f t="shared" si="10"/>
        <v>#DIV/0!</v>
      </c>
    </row>
    <row r="40" spans="1:14" x14ac:dyDescent="0.25">
      <c r="A40" s="27" t="s">
        <v>81</v>
      </c>
      <c r="B40" s="41">
        <f t="shared" ref="B40:N40" si="11">MIN(B26:B35)</f>
        <v>26.927</v>
      </c>
      <c r="C40" s="41">
        <f t="shared" si="11"/>
        <v>25.096</v>
      </c>
      <c r="D40" s="41">
        <f t="shared" si="11"/>
        <v>21.907</v>
      </c>
      <c r="E40" s="41">
        <f t="shared" si="11"/>
        <v>26.536999999999999</v>
      </c>
      <c r="F40" s="41">
        <f t="shared" si="11"/>
        <v>28.524999999999999</v>
      </c>
      <c r="G40" s="41">
        <f t="shared" si="11"/>
        <v>28.434000000000001</v>
      </c>
      <c r="H40" s="41">
        <f t="shared" si="11"/>
        <v>28.547999999999998</v>
      </c>
      <c r="I40" s="41">
        <f t="shared" si="11"/>
        <v>28.401</v>
      </c>
      <c r="J40" s="41">
        <f t="shared" si="11"/>
        <v>28.405000000000001</v>
      </c>
      <c r="K40" s="41">
        <f t="shared" si="11"/>
        <v>28.14</v>
      </c>
      <c r="L40" s="41">
        <f t="shared" si="11"/>
        <v>28.058</v>
      </c>
      <c r="M40" s="41">
        <f t="shared" si="11"/>
        <v>27.864999999999998</v>
      </c>
      <c r="N40" s="35">
        <f t="shared" si="11"/>
        <v>0</v>
      </c>
    </row>
    <row r="41" spans="1:14" x14ac:dyDescent="0.25">
      <c r="A41" s="27" t="s">
        <v>82</v>
      </c>
      <c r="B41" s="41">
        <f t="shared" ref="B41:N41" si="12">MAX(B26:B35)</f>
        <v>27.282</v>
      </c>
      <c r="C41" s="41">
        <f t="shared" si="12"/>
        <v>26.384</v>
      </c>
      <c r="D41" s="41">
        <f t="shared" si="12"/>
        <v>24.536000000000001</v>
      </c>
      <c r="E41" s="41">
        <f t="shared" si="12"/>
        <v>27.492999999999999</v>
      </c>
      <c r="F41" s="41">
        <f t="shared" si="12"/>
        <v>28.905000000000001</v>
      </c>
      <c r="G41" s="41">
        <f t="shared" si="12"/>
        <v>29.216000000000001</v>
      </c>
      <c r="H41" s="41">
        <f t="shared" si="12"/>
        <v>28.984000000000002</v>
      </c>
      <c r="I41" s="41">
        <f t="shared" si="12"/>
        <v>28.838000000000001</v>
      </c>
      <c r="J41" s="41">
        <f t="shared" si="12"/>
        <v>28.806000000000001</v>
      </c>
      <c r="K41" s="41">
        <f t="shared" si="12"/>
        <v>28.91</v>
      </c>
      <c r="L41" s="41">
        <f t="shared" si="12"/>
        <v>28.579000000000001</v>
      </c>
      <c r="M41" s="41">
        <f t="shared" si="12"/>
        <v>28.419</v>
      </c>
      <c r="N41" s="35">
        <f t="shared" si="12"/>
        <v>0</v>
      </c>
    </row>
    <row r="42" spans="1:14" x14ac:dyDescent="0.25">
      <c r="A42" s="27" t="s">
        <v>83</v>
      </c>
      <c r="B42" s="41">
        <f t="shared" ref="B42:N42" si="13">QUARTILE(B26:B35,1)</f>
        <v>27.015750000000001</v>
      </c>
      <c r="C42" s="41">
        <f t="shared" si="13"/>
        <v>25.417999999999999</v>
      </c>
      <c r="D42" s="41">
        <f t="shared" si="13"/>
        <v>22.564250000000001</v>
      </c>
      <c r="E42" s="41">
        <f t="shared" si="13"/>
        <v>27.009999999999998</v>
      </c>
      <c r="F42" s="41">
        <f t="shared" si="13"/>
        <v>28.623999999999999</v>
      </c>
      <c r="G42" s="41">
        <f t="shared" si="13"/>
        <v>28.655999999999999</v>
      </c>
      <c r="H42" s="41">
        <f t="shared" si="13"/>
        <v>28.607750000000003</v>
      </c>
      <c r="I42" s="41">
        <f t="shared" si="13"/>
        <v>28.425250000000002</v>
      </c>
      <c r="J42" s="41">
        <f t="shared" si="13"/>
        <v>28.551500000000001</v>
      </c>
      <c r="K42" s="41">
        <f t="shared" si="13"/>
        <v>28.19575</v>
      </c>
      <c r="L42" s="41">
        <f t="shared" si="13"/>
        <v>28.209500000000002</v>
      </c>
      <c r="M42" s="41">
        <f t="shared" si="13"/>
        <v>28.003499999999999</v>
      </c>
      <c r="N42" s="35" t="e">
        <f t="shared" si="13"/>
        <v>#NUM!</v>
      </c>
    </row>
    <row r="43" spans="1:14" x14ac:dyDescent="0.25">
      <c r="A43" s="27" t="s">
        <v>84</v>
      </c>
      <c r="B43" s="41">
        <f t="shared" ref="B43:N43" si="14">QUARTILE(B26:B35,2)</f>
        <v>27.104500000000002</v>
      </c>
      <c r="C43" s="41">
        <f t="shared" si="14"/>
        <v>25.740000000000002</v>
      </c>
      <c r="D43" s="41">
        <f t="shared" si="14"/>
        <v>23.221499999999999</v>
      </c>
      <c r="E43" s="41">
        <f t="shared" si="14"/>
        <v>27.483000000000001</v>
      </c>
      <c r="F43" s="41">
        <f t="shared" si="14"/>
        <v>28.672999999999998</v>
      </c>
      <c r="G43" s="41">
        <f t="shared" si="14"/>
        <v>28.805</v>
      </c>
      <c r="H43" s="41">
        <f t="shared" si="14"/>
        <v>28.700499999999998</v>
      </c>
      <c r="I43" s="41">
        <f t="shared" si="14"/>
        <v>28.618500000000001</v>
      </c>
      <c r="J43" s="41">
        <f t="shared" si="14"/>
        <v>28.636499999999998</v>
      </c>
      <c r="K43" s="41">
        <f t="shared" si="14"/>
        <v>28.326999999999998</v>
      </c>
      <c r="L43" s="41">
        <f t="shared" si="14"/>
        <v>28.344999999999999</v>
      </c>
      <c r="M43" s="41">
        <f t="shared" si="14"/>
        <v>28.141999999999999</v>
      </c>
      <c r="N43" s="35" t="e">
        <f t="shared" si="14"/>
        <v>#NUM!</v>
      </c>
    </row>
    <row r="44" spans="1:14" x14ac:dyDescent="0.25">
      <c r="A44" s="27" t="s">
        <v>85</v>
      </c>
      <c r="B44" s="41">
        <f t="shared" ref="B44:N44" si="15">QUARTILE(B26:B35,3)</f>
        <v>27.193249999999999</v>
      </c>
      <c r="C44" s="41">
        <f t="shared" si="15"/>
        <v>26.062000000000001</v>
      </c>
      <c r="D44" s="41">
        <f t="shared" si="15"/>
        <v>23.87875</v>
      </c>
      <c r="E44" s="41">
        <f t="shared" si="15"/>
        <v>27.488</v>
      </c>
      <c r="F44" s="41">
        <f t="shared" si="15"/>
        <v>28.834</v>
      </c>
      <c r="G44" s="41">
        <f t="shared" si="15"/>
        <v>28.991</v>
      </c>
      <c r="H44" s="41">
        <f t="shared" si="15"/>
        <v>28.79175</v>
      </c>
      <c r="I44" s="41">
        <f t="shared" si="15"/>
        <v>28.787750000000003</v>
      </c>
      <c r="J44" s="41">
        <f t="shared" si="15"/>
        <v>28.773249999999997</v>
      </c>
      <c r="K44" s="41">
        <f t="shared" si="15"/>
        <v>28.418500000000002</v>
      </c>
      <c r="L44" s="41">
        <f t="shared" si="15"/>
        <v>28.46725</v>
      </c>
      <c r="M44" s="41">
        <f t="shared" si="15"/>
        <v>28.2805</v>
      </c>
      <c r="N44" s="35" t="e">
        <f t="shared" si="15"/>
        <v>#NUM!</v>
      </c>
    </row>
    <row r="47" spans="1:14" ht="15.75" x14ac:dyDescent="0.25">
      <c r="A47" s="23" t="s">
        <v>236</v>
      </c>
      <c r="N47" s="22"/>
    </row>
    <row r="48" spans="1:14" ht="15.75" x14ac:dyDescent="0.25">
      <c r="A48" s="24" t="s">
        <v>64</v>
      </c>
      <c r="B48" s="48" t="s">
        <v>65</v>
      </c>
      <c r="C48" s="48" t="s">
        <v>66</v>
      </c>
      <c r="D48" s="48" t="s">
        <v>67</v>
      </c>
      <c r="E48" s="48" t="s">
        <v>68</v>
      </c>
      <c r="F48" s="48" t="s">
        <v>69</v>
      </c>
      <c r="G48" s="48" t="s">
        <v>70</v>
      </c>
      <c r="H48" s="48" t="s">
        <v>71</v>
      </c>
      <c r="I48" s="48" t="s">
        <v>72</v>
      </c>
      <c r="J48" s="48" t="s">
        <v>73</v>
      </c>
      <c r="K48" s="48" t="s">
        <v>74</v>
      </c>
      <c r="L48" s="48" t="s">
        <v>75</v>
      </c>
      <c r="M48" s="48" t="s">
        <v>76</v>
      </c>
      <c r="N48" s="26" t="s">
        <v>77</v>
      </c>
    </row>
    <row r="49" spans="1:14" x14ac:dyDescent="0.25">
      <c r="A49" s="27">
        <v>2017</v>
      </c>
      <c r="B49" s="41"/>
      <c r="C49" s="41"/>
      <c r="D49" s="41"/>
      <c r="E49" s="41"/>
      <c r="F49" s="41"/>
      <c r="G49" s="41"/>
      <c r="H49" s="41">
        <v>28.998999999999999</v>
      </c>
      <c r="I49" s="41">
        <v>28.963999999999999</v>
      </c>
      <c r="J49" s="41">
        <v>28.93</v>
      </c>
      <c r="K49" s="41">
        <v>28.417999999999999</v>
      </c>
      <c r="L49" s="41"/>
      <c r="M49" s="41"/>
      <c r="N49" s="29"/>
    </row>
    <row r="50" spans="1:14" x14ac:dyDescent="0.25">
      <c r="A50" s="27">
        <v>2018</v>
      </c>
      <c r="B50" s="41"/>
      <c r="C50" s="41"/>
      <c r="D50" s="41"/>
      <c r="E50" s="41"/>
      <c r="F50" s="41"/>
      <c r="G50" s="41"/>
      <c r="H50" s="41">
        <v>28.539000000000001</v>
      </c>
      <c r="I50" s="41">
        <v>28.905000000000001</v>
      </c>
      <c r="J50" s="41">
        <v>28.957000000000001</v>
      </c>
      <c r="K50" s="41">
        <v>28.478999999999999</v>
      </c>
      <c r="L50" s="41">
        <v>28.661000000000001</v>
      </c>
      <c r="M50" s="41">
        <v>28.288</v>
      </c>
      <c r="N50" s="29"/>
    </row>
    <row r="51" spans="1:14" x14ac:dyDescent="0.25">
      <c r="A51" s="27">
        <v>2019</v>
      </c>
      <c r="B51" s="41">
        <v>24.335999999999999</v>
      </c>
      <c r="C51" s="41">
        <v>23.19</v>
      </c>
      <c r="D51" s="41">
        <v>22.148</v>
      </c>
      <c r="E51" s="41">
        <v>25.972999999999999</v>
      </c>
      <c r="F51" s="41">
        <v>28.664999999999999</v>
      </c>
      <c r="G51" s="41">
        <v>29.25</v>
      </c>
      <c r="H51" s="41">
        <v>29.041</v>
      </c>
      <c r="I51" s="41">
        <v>28.863</v>
      </c>
      <c r="J51" s="41"/>
      <c r="K51" s="41"/>
      <c r="L51" s="41"/>
      <c r="M51" s="41"/>
      <c r="N51" s="29"/>
    </row>
    <row r="52" spans="1:14" x14ac:dyDescent="0.25">
      <c r="A52" s="27">
        <v>2020</v>
      </c>
      <c r="B52" s="41"/>
      <c r="C52" s="41"/>
      <c r="D52" s="41"/>
      <c r="E52" s="41"/>
      <c r="F52" s="41"/>
      <c r="G52" s="41"/>
      <c r="H52" s="41"/>
      <c r="I52" s="41"/>
      <c r="J52" s="41"/>
      <c r="K52" s="41"/>
      <c r="L52" s="41"/>
      <c r="M52" s="41"/>
      <c r="N52" s="29"/>
    </row>
    <row r="53" spans="1:14" x14ac:dyDescent="0.25">
      <c r="A53" s="27">
        <v>2021</v>
      </c>
      <c r="B53" s="41"/>
      <c r="C53" s="41"/>
      <c r="D53" s="41"/>
      <c r="E53" s="41">
        <v>27.838000000000001</v>
      </c>
      <c r="F53" s="41">
        <v>28.853999999999999</v>
      </c>
      <c r="G53" s="41">
        <v>29.027000000000001</v>
      </c>
      <c r="H53" s="41">
        <v>28.995999999999999</v>
      </c>
      <c r="I53" s="41">
        <v>28.741</v>
      </c>
      <c r="J53" s="41">
        <v>28.832999999999998</v>
      </c>
      <c r="K53" s="41">
        <v>29.123999999999999</v>
      </c>
      <c r="L53" s="41">
        <v>28.581</v>
      </c>
      <c r="M53" s="41">
        <v>28.07</v>
      </c>
      <c r="N53" s="29"/>
    </row>
    <row r="54" spans="1:14" x14ac:dyDescent="0.25">
      <c r="A54" s="27">
        <v>2022</v>
      </c>
      <c r="B54" s="41">
        <v>27.081</v>
      </c>
      <c r="C54" s="41">
        <v>26.742000000000001</v>
      </c>
      <c r="D54" s="41">
        <v>25.125</v>
      </c>
      <c r="E54" s="41">
        <v>27.843</v>
      </c>
      <c r="F54" s="41">
        <v>28.847999999999999</v>
      </c>
      <c r="G54" s="41"/>
      <c r="H54" s="41"/>
      <c r="I54" s="41"/>
      <c r="J54" s="41"/>
      <c r="K54" s="41"/>
      <c r="L54" s="41"/>
      <c r="M54" s="41"/>
      <c r="N54" s="29"/>
    </row>
    <row r="55" spans="1:14" x14ac:dyDescent="0.25">
      <c r="A55" s="27">
        <v>2023</v>
      </c>
      <c r="B55" s="41"/>
      <c r="C55" s="41"/>
      <c r="D55" s="41"/>
      <c r="E55" s="41"/>
      <c r="F55" s="41"/>
      <c r="G55" s="41"/>
      <c r="H55" s="41"/>
      <c r="I55" s="41"/>
      <c r="J55" s="41"/>
      <c r="K55" s="41"/>
      <c r="L55" s="41"/>
      <c r="M55" s="41"/>
      <c r="N55" s="29"/>
    </row>
    <row r="56" spans="1:14" x14ac:dyDescent="0.25">
      <c r="A56" s="27">
        <v>2024</v>
      </c>
      <c r="B56" s="41"/>
      <c r="C56" s="41"/>
      <c r="D56" s="41"/>
      <c r="E56" s="41"/>
      <c r="F56" s="41"/>
      <c r="G56" s="41"/>
      <c r="H56" s="41"/>
      <c r="I56" s="41"/>
      <c r="J56" s="41"/>
      <c r="K56" s="41"/>
      <c r="L56" s="41"/>
      <c r="M56" s="41"/>
      <c r="N56" s="29"/>
    </row>
    <row r="57" spans="1:14" x14ac:dyDescent="0.25">
      <c r="A57" s="27">
        <v>2025</v>
      </c>
      <c r="B57" s="41"/>
      <c r="C57" s="41"/>
      <c r="D57" s="41"/>
      <c r="E57" s="41"/>
      <c r="F57" s="41"/>
      <c r="G57" s="41"/>
      <c r="H57" s="41"/>
      <c r="I57" s="41"/>
      <c r="J57" s="41"/>
      <c r="K57" s="41"/>
      <c r="L57" s="41"/>
      <c r="M57" s="41"/>
      <c r="N57" s="29"/>
    </row>
    <row r="58" spans="1:14" x14ac:dyDescent="0.25">
      <c r="A58" s="27">
        <v>2026</v>
      </c>
      <c r="B58" s="41"/>
      <c r="C58" s="41"/>
      <c r="D58" s="41"/>
      <c r="E58" s="41"/>
      <c r="F58" s="41"/>
      <c r="G58" s="41"/>
      <c r="H58" s="41"/>
      <c r="I58" s="41"/>
      <c r="J58" s="41"/>
      <c r="K58" s="41"/>
      <c r="L58" s="41"/>
      <c r="M58" s="41"/>
      <c r="N58" s="29"/>
    </row>
    <row r="59" spans="1:14" x14ac:dyDescent="0.25">
      <c r="A59" s="3"/>
      <c r="N59" s="22"/>
    </row>
    <row r="60" spans="1:14" x14ac:dyDescent="0.25">
      <c r="A60" s="27" t="s">
        <v>78</v>
      </c>
      <c r="B60" s="41">
        <f t="shared" ref="B60:N60" si="16">AVERAGE(B49:B58)</f>
        <v>25.708500000000001</v>
      </c>
      <c r="C60" s="41">
        <f t="shared" si="16"/>
        <v>24.966000000000001</v>
      </c>
      <c r="D60" s="41">
        <f t="shared" si="16"/>
        <v>23.636499999999998</v>
      </c>
      <c r="E60" s="41">
        <f t="shared" si="16"/>
        <v>27.218</v>
      </c>
      <c r="F60" s="41">
        <f t="shared" si="16"/>
        <v>28.788999999999998</v>
      </c>
      <c r="G60" s="41">
        <f t="shared" si="16"/>
        <v>29.138500000000001</v>
      </c>
      <c r="H60" s="41">
        <f t="shared" si="16"/>
        <v>28.893749999999997</v>
      </c>
      <c r="I60" s="41">
        <f t="shared" si="16"/>
        <v>28.86825</v>
      </c>
      <c r="J60" s="41">
        <f t="shared" si="16"/>
        <v>28.906666666666666</v>
      </c>
      <c r="K60" s="41">
        <f t="shared" si="16"/>
        <v>28.673666666666666</v>
      </c>
      <c r="L60" s="41">
        <f t="shared" si="16"/>
        <v>28.621000000000002</v>
      </c>
      <c r="M60" s="41">
        <f t="shared" si="16"/>
        <v>28.179000000000002</v>
      </c>
      <c r="N60" s="29" t="e">
        <f t="shared" si="16"/>
        <v>#DIV/0!</v>
      </c>
    </row>
    <row r="61" spans="1:14" x14ac:dyDescent="0.25">
      <c r="A61" s="27" t="s">
        <v>79</v>
      </c>
      <c r="B61" s="41">
        <f t="shared" ref="B61:N61" si="17">STDEV(B49:B58)</f>
        <v>1.9410081143570737</v>
      </c>
      <c r="C61" s="41">
        <f t="shared" si="17"/>
        <v>2.5116432867746163</v>
      </c>
      <c r="D61" s="41">
        <f t="shared" si="17"/>
        <v>2.1050568875923523</v>
      </c>
      <c r="E61" s="41">
        <f t="shared" si="17"/>
        <v>1.0782045260524562</v>
      </c>
      <c r="F61" s="41">
        <f t="shared" si="17"/>
        <v>0.10742904635153377</v>
      </c>
      <c r="G61" s="41">
        <f t="shared" si="17"/>
        <v>0.15768481220459937</v>
      </c>
      <c r="H61" s="41">
        <f t="shared" si="17"/>
        <v>0.23739050107365187</v>
      </c>
      <c r="I61" s="41">
        <f t="shared" si="17"/>
        <v>9.4408244696459837E-2</v>
      </c>
      <c r="J61" s="41">
        <f t="shared" si="17"/>
        <v>6.5209917446148333E-2</v>
      </c>
      <c r="K61" s="41">
        <f t="shared" si="17"/>
        <v>0.39119091673163009</v>
      </c>
      <c r="L61" s="41">
        <f t="shared" si="17"/>
        <v>5.6568542494925107E-2</v>
      </c>
      <c r="M61" s="41">
        <f t="shared" si="17"/>
        <v>0.15414927829866734</v>
      </c>
      <c r="N61" s="35" t="e">
        <f t="shared" si="17"/>
        <v>#DIV/0!</v>
      </c>
    </row>
    <row r="62" spans="1:14" x14ac:dyDescent="0.25">
      <c r="A62" s="27" t="s">
        <v>80</v>
      </c>
      <c r="B62" s="41">
        <f t="shared" ref="B62:N62" si="18">B61/B60*100</f>
        <v>7.5500636534884329</v>
      </c>
      <c r="C62" s="41">
        <f t="shared" si="18"/>
        <v>10.06025509402634</v>
      </c>
      <c r="D62" s="41">
        <f t="shared" si="18"/>
        <v>8.9059585285145957</v>
      </c>
      <c r="E62" s="41">
        <f t="shared" si="18"/>
        <v>3.9613657361027856</v>
      </c>
      <c r="F62" s="41">
        <f t="shared" si="18"/>
        <v>0.37316004846133521</v>
      </c>
      <c r="G62" s="41">
        <f t="shared" si="18"/>
        <v>0.54115624416012964</v>
      </c>
      <c r="H62" s="41">
        <f t="shared" si="18"/>
        <v>0.821598100190013</v>
      </c>
      <c r="I62" s="41">
        <f t="shared" si="18"/>
        <v>0.32703140888851884</v>
      </c>
      <c r="J62" s="41">
        <f t="shared" si="18"/>
        <v>0.22558781404340983</v>
      </c>
      <c r="K62" s="41">
        <f t="shared" si="18"/>
        <v>1.3642863372837915</v>
      </c>
      <c r="L62" s="41">
        <f t="shared" si="18"/>
        <v>0.19764698121982147</v>
      </c>
      <c r="M62" s="41">
        <f t="shared" si="18"/>
        <v>0.5470360136934147</v>
      </c>
      <c r="N62" s="35" t="e">
        <f t="shared" si="18"/>
        <v>#DIV/0!</v>
      </c>
    </row>
    <row r="63" spans="1:14" x14ac:dyDescent="0.25">
      <c r="A63" s="27" t="s">
        <v>81</v>
      </c>
      <c r="B63" s="41">
        <f t="shared" ref="B63:N63" si="19">MIN(B49:B58)</f>
        <v>24.335999999999999</v>
      </c>
      <c r="C63" s="41">
        <f t="shared" si="19"/>
        <v>23.19</v>
      </c>
      <c r="D63" s="41">
        <f t="shared" si="19"/>
        <v>22.148</v>
      </c>
      <c r="E63" s="41">
        <f t="shared" si="19"/>
        <v>25.972999999999999</v>
      </c>
      <c r="F63" s="41">
        <f t="shared" si="19"/>
        <v>28.664999999999999</v>
      </c>
      <c r="G63" s="41">
        <f t="shared" si="19"/>
        <v>29.027000000000001</v>
      </c>
      <c r="H63" s="41">
        <f t="shared" si="19"/>
        <v>28.539000000000001</v>
      </c>
      <c r="I63" s="41">
        <f t="shared" si="19"/>
        <v>28.741</v>
      </c>
      <c r="J63" s="41">
        <f t="shared" si="19"/>
        <v>28.832999999999998</v>
      </c>
      <c r="K63" s="41">
        <f t="shared" si="19"/>
        <v>28.417999999999999</v>
      </c>
      <c r="L63" s="41">
        <f t="shared" si="19"/>
        <v>28.581</v>
      </c>
      <c r="M63" s="41">
        <f t="shared" si="19"/>
        <v>28.07</v>
      </c>
      <c r="N63" s="35">
        <f t="shared" si="19"/>
        <v>0</v>
      </c>
    </row>
    <row r="64" spans="1:14" x14ac:dyDescent="0.25">
      <c r="A64" s="27" t="s">
        <v>82</v>
      </c>
      <c r="B64" s="41">
        <f t="shared" ref="B64:N64" si="20">MAX(B49:B58)</f>
        <v>27.081</v>
      </c>
      <c r="C64" s="41">
        <f t="shared" si="20"/>
        <v>26.742000000000001</v>
      </c>
      <c r="D64" s="41">
        <f t="shared" si="20"/>
        <v>25.125</v>
      </c>
      <c r="E64" s="41">
        <f t="shared" si="20"/>
        <v>27.843</v>
      </c>
      <c r="F64" s="41">
        <f t="shared" si="20"/>
        <v>28.853999999999999</v>
      </c>
      <c r="G64" s="41">
        <f t="shared" si="20"/>
        <v>29.25</v>
      </c>
      <c r="H64" s="41">
        <f t="shared" si="20"/>
        <v>29.041</v>
      </c>
      <c r="I64" s="41">
        <f t="shared" si="20"/>
        <v>28.963999999999999</v>
      </c>
      <c r="J64" s="41">
        <f t="shared" si="20"/>
        <v>28.957000000000001</v>
      </c>
      <c r="K64" s="41">
        <f t="shared" si="20"/>
        <v>29.123999999999999</v>
      </c>
      <c r="L64" s="41">
        <f t="shared" si="20"/>
        <v>28.661000000000001</v>
      </c>
      <c r="M64" s="41">
        <f t="shared" si="20"/>
        <v>28.288</v>
      </c>
      <c r="N64" s="35">
        <f t="shared" si="20"/>
        <v>0</v>
      </c>
    </row>
    <row r="65" spans="1:14" x14ac:dyDescent="0.25">
      <c r="A65" s="27" t="s">
        <v>83</v>
      </c>
      <c r="B65" s="41">
        <f t="shared" ref="B65:N65" si="21">QUARTILE(B49:B58,1)</f>
        <v>25.02225</v>
      </c>
      <c r="C65" s="41">
        <f t="shared" si="21"/>
        <v>24.078000000000003</v>
      </c>
      <c r="D65" s="41">
        <f t="shared" si="21"/>
        <v>22.892250000000001</v>
      </c>
      <c r="E65" s="41">
        <f t="shared" si="21"/>
        <v>26.9055</v>
      </c>
      <c r="F65" s="41">
        <f t="shared" si="21"/>
        <v>28.756499999999999</v>
      </c>
      <c r="G65" s="41">
        <f t="shared" si="21"/>
        <v>29.082750000000001</v>
      </c>
      <c r="H65" s="41">
        <f t="shared" si="21"/>
        <v>28.88175</v>
      </c>
      <c r="I65" s="41">
        <f t="shared" si="21"/>
        <v>28.8325</v>
      </c>
      <c r="J65" s="41">
        <f t="shared" si="21"/>
        <v>28.881499999999999</v>
      </c>
      <c r="K65" s="41">
        <f t="shared" si="21"/>
        <v>28.448499999999999</v>
      </c>
      <c r="L65" s="41">
        <f t="shared" si="21"/>
        <v>28.600999999999999</v>
      </c>
      <c r="M65" s="41">
        <f t="shared" si="21"/>
        <v>28.124500000000001</v>
      </c>
      <c r="N65" s="35" t="e">
        <f t="shared" si="21"/>
        <v>#NUM!</v>
      </c>
    </row>
    <row r="66" spans="1:14" x14ac:dyDescent="0.25">
      <c r="A66" s="27" t="s">
        <v>84</v>
      </c>
      <c r="B66" s="41">
        <f t="shared" ref="B66:N66" si="22">QUARTILE(B49:B58,2)</f>
        <v>25.708500000000001</v>
      </c>
      <c r="C66" s="41">
        <f t="shared" si="22"/>
        <v>24.966000000000001</v>
      </c>
      <c r="D66" s="41">
        <f t="shared" si="22"/>
        <v>23.636499999999998</v>
      </c>
      <c r="E66" s="41">
        <f t="shared" si="22"/>
        <v>27.838000000000001</v>
      </c>
      <c r="F66" s="41">
        <f t="shared" si="22"/>
        <v>28.847999999999999</v>
      </c>
      <c r="G66" s="41">
        <f t="shared" si="22"/>
        <v>29.138500000000001</v>
      </c>
      <c r="H66" s="41">
        <f t="shared" si="22"/>
        <v>28.997499999999999</v>
      </c>
      <c r="I66" s="41">
        <f t="shared" si="22"/>
        <v>28.884</v>
      </c>
      <c r="J66" s="41">
        <f t="shared" si="22"/>
        <v>28.93</v>
      </c>
      <c r="K66" s="41">
        <f t="shared" si="22"/>
        <v>28.478999999999999</v>
      </c>
      <c r="L66" s="41">
        <f t="shared" si="22"/>
        <v>28.621000000000002</v>
      </c>
      <c r="M66" s="41">
        <f t="shared" si="22"/>
        <v>28.179000000000002</v>
      </c>
      <c r="N66" s="35" t="e">
        <f t="shared" si="22"/>
        <v>#NUM!</v>
      </c>
    </row>
    <row r="67" spans="1:14" x14ac:dyDescent="0.25">
      <c r="A67" s="27" t="s">
        <v>85</v>
      </c>
      <c r="B67" s="41">
        <f t="shared" ref="B67:N67" si="23">QUARTILE(B49:B58,3)</f>
        <v>26.394749999999998</v>
      </c>
      <c r="C67" s="41">
        <f t="shared" si="23"/>
        <v>25.853999999999999</v>
      </c>
      <c r="D67" s="41">
        <f t="shared" si="23"/>
        <v>24.380749999999999</v>
      </c>
      <c r="E67" s="41">
        <f t="shared" si="23"/>
        <v>27.840499999999999</v>
      </c>
      <c r="F67" s="41">
        <f t="shared" si="23"/>
        <v>28.850999999999999</v>
      </c>
      <c r="G67" s="41">
        <f t="shared" si="23"/>
        <v>29.19425</v>
      </c>
      <c r="H67" s="41">
        <f t="shared" si="23"/>
        <v>29.009499999999999</v>
      </c>
      <c r="I67" s="41">
        <f t="shared" si="23"/>
        <v>28.919750000000001</v>
      </c>
      <c r="J67" s="41">
        <f t="shared" si="23"/>
        <v>28.9435</v>
      </c>
      <c r="K67" s="41">
        <f t="shared" si="23"/>
        <v>28.801499999999997</v>
      </c>
      <c r="L67" s="41">
        <f t="shared" si="23"/>
        <v>28.641000000000002</v>
      </c>
      <c r="M67" s="41">
        <f t="shared" si="23"/>
        <v>28.233499999999999</v>
      </c>
      <c r="N67" s="35" t="e">
        <f t="shared" si="23"/>
        <v>#NUM!</v>
      </c>
    </row>
    <row r="70" spans="1:14" ht="15.75" x14ac:dyDescent="0.25">
      <c r="A70" s="23" t="s">
        <v>237</v>
      </c>
    </row>
    <row r="71" spans="1:14" ht="15.75" x14ac:dyDescent="0.25">
      <c r="A71" s="24" t="s">
        <v>64</v>
      </c>
      <c r="B71" s="48" t="s">
        <v>65</v>
      </c>
      <c r="C71" s="48" t="s">
        <v>66</v>
      </c>
      <c r="D71" s="48" t="s">
        <v>67</v>
      </c>
      <c r="E71" s="48" t="s">
        <v>68</v>
      </c>
      <c r="F71" s="48" t="s">
        <v>69</v>
      </c>
      <c r="G71" s="48" t="s">
        <v>70</v>
      </c>
      <c r="H71" s="48" t="s">
        <v>71</v>
      </c>
      <c r="I71" s="48" t="s">
        <v>72</v>
      </c>
      <c r="J71" s="48" t="s">
        <v>73</v>
      </c>
      <c r="K71" s="48" t="s">
        <v>74</v>
      </c>
      <c r="L71" s="48" t="s">
        <v>75</v>
      </c>
      <c r="M71" s="48" t="s">
        <v>76</v>
      </c>
      <c r="N71" s="26" t="s">
        <v>77</v>
      </c>
    </row>
    <row r="72" spans="1:14" x14ac:dyDescent="0.25">
      <c r="A72" s="27">
        <v>2017</v>
      </c>
      <c r="B72" s="41"/>
      <c r="C72" s="41"/>
      <c r="D72" s="41"/>
      <c r="E72" s="41"/>
      <c r="F72" s="41"/>
      <c r="G72" s="41"/>
      <c r="H72" s="41"/>
      <c r="I72" s="41"/>
      <c r="J72" s="41"/>
      <c r="K72" s="41"/>
      <c r="L72" s="41"/>
      <c r="M72" s="41"/>
      <c r="N72" s="29"/>
    </row>
    <row r="73" spans="1:14" x14ac:dyDescent="0.25">
      <c r="A73" s="27">
        <v>2018</v>
      </c>
      <c r="B73" s="41"/>
      <c r="C73" s="41"/>
      <c r="D73" s="41"/>
      <c r="E73" s="41"/>
      <c r="F73" s="41">
        <v>28.757999999999999</v>
      </c>
      <c r="G73" s="41">
        <v>28.568999999999999</v>
      </c>
      <c r="H73" s="41">
        <v>28.501000000000001</v>
      </c>
      <c r="I73" s="41">
        <v>28.606000000000002</v>
      </c>
      <c r="J73" s="41">
        <v>28.731000000000002</v>
      </c>
      <c r="K73" s="41">
        <v>28.4</v>
      </c>
      <c r="L73" s="41">
        <v>28.515000000000001</v>
      </c>
      <c r="M73" s="41">
        <v>27.873000000000001</v>
      </c>
      <c r="N73" s="29"/>
    </row>
    <row r="74" spans="1:14" x14ac:dyDescent="0.25">
      <c r="A74" s="27">
        <v>2019</v>
      </c>
      <c r="B74" s="41">
        <v>23.286000000000001</v>
      </c>
      <c r="C74" s="41">
        <v>22.013999999999999</v>
      </c>
      <c r="D74" s="41">
        <v>20.815999999999999</v>
      </c>
      <c r="E74" s="41">
        <v>25.146000000000001</v>
      </c>
      <c r="F74" s="41">
        <v>28.460999999999999</v>
      </c>
      <c r="G74" s="41">
        <v>29.152999999999999</v>
      </c>
      <c r="H74" s="41">
        <v>28.891999999999999</v>
      </c>
      <c r="I74" s="41">
        <v>28.765999999999998</v>
      </c>
      <c r="J74" s="41">
        <v>28.475999999999999</v>
      </c>
      <c r="K74" s="41">
        <v>28.324000000000002</v>
      </c>
      <c r="L74" s="41">
        <v>28.364000000000001</v>
      </c>
      <c r="M74" s="41">
        <v>28.280999999999999</v>
      </c>
      <c r="N74" s="29">
        <f t="shared" ref="N74" si="24">AVERAGE(B74:M74)</f>
        <v>26.664916666666667</v>
      </c>
    </row>
    <row r="75" spans="1:14" x14ac:dyDescent="0.25">
      <c r="A75" s="27">
        <v>2020</v>
      </c>
      <c r="B75" s="41">
        <v>26.997</v>
      </c>
      <c r="C75" s="41">
        <v>24.632999999999999</v>
      </c>
      <c r="D75" s="41">
        <v>20.977</v>
      </c>
      <c r="E75" s="41">
        <v>26.077999999999999</v>
      </c>
      <c r="F75" s="41">
        <v>28.622</v>
      </c>
      <c r="G75" s="41">
        <v>28.916</v>
      </c>
      <c r="H75" s="41">
        <v>28.48</v>
      </c>
      <c r="I75" s="41">
        <v>28.36</v>
      </c>
      <c r="J75" s="41">
        <v>28.414999999999999</v>
      </c>
      <c r="K75" s="41">
        <v>28.170999999999999</v>
      </c>
      <c r="L75" s="41">
        <v>28.06</v>
      </c>
      <c r="M75"/>
      <c r="N75" s="29"/>
    </row>
    <row r="76" spans="1:14" x14ac:dyDescent="0.25">
      <c r="A76" s="27">
        <v>2021</v>
      </c>
      <c r="B76" s="41"/>
      <c r="C76" s="41"/>
      <c r="D76" s="41"/>
      <c r="E76" s="41"/>
      <c r="F76" s="41">
        <v>28.477</v>
      </c>
      <c r="G76" s="41">
        <v>28.72</v>
      </c>
      <c r="H76" s="41">
        <v>28.672000000000001</v>
      </c>
      <c r="I76" s="41">
        <v>28.439</v>
      </c>
      <c r="J76" s="41">
        <v>28.523</v>
      </c>
      <c r="K76" s="41">
        <v>28.878</v>
      </c>
      <c r="L76" s="41">
        <v>28.178999999999998</v>
      </c>
      <c r="M76" s="41">
        <v>27.893999999999998</v>
      </c>
      <c r="N76" s="29"/>
    </row>
    <row r="77" spans="1:14" x14ac:dyDescent="0.25">
      <c r="A77" s="27">
        <v>2022</v>
      </c>
      <c r="B77" s="41">
        <v>26.734000000000002</v>
      </c>
      <c r="C77" s="41">
        <v>26.248000000000001</v>
      </c>
      <c r="D77" s="41">
        <v>24.169</v>
      </c>
      <c r="E77" s="41">
        <v>27.456</v>
      </c>
      <c r="F77" s="41">
        <v>28.794</v>
      </c>
      <c r="G77" s="41"/>
      <c r="H77" s="41"/>
      <c r="I77" s="41"/>
      <c r="J77" s="41"/>
      <c r="K77" s="41"/>
      <c r="L77" s="41"/>
      <c r="M77" s="41"/>
      <c r="N77" s="29"/>
    </row>
    <row r="78" spans="1:14" x14ac:dyDescent="0.25">
      <c r="A78" s="27">
        <v>2023</v>
      </c>
      <c r="B78" s="41"/>
      <c r="C78" s="41"/>
      <c r="D78" s="41"/>
      <c r="E78" s="41"/>
      <c r="F78" s="41"/>
      <c r="G78" s="41"/>
      <c r="H78" s="41"/>
      <c r="I78" s="41"/>
      <c r="J78" s="41"/>
      <c r="K78" s="41"/>
      <c r="L78" s="41"/>
      <c r="M78" s="41"/>
      <c r="N78" s="29"/>
    </row>
    <row r="79" spans="1:14" x14ac:dyDescent="0.25">
      <c r="A79" s="27">
        <v>2024</v>
      </c>
      <c r="B79" s="41"/>
      <c r="C79" s="41"/>
      <c r="D79" s="41"/>
      <c r="E79" s="41"/>
      <c r="F79" s="41"/>
      <c r="G79" s="41"/>
      <c r="H79" s="41"/>
      <c r="I79" s="41"/>
      <c r="J79" s="41"/>
      <c r="K79" s="41"/>
      <c r="L79" s="41"/>
      <c r="M79" s="41"/>
      <c r="N79" s="29"/>
    </row>
    <row r="80" spans="1:14" x14ac:dyDescent="0.25">
      <c r="A80" s="27">
        <v>2025</v>
      </c>
      <c r="B80" s="41"/>
      <c r="C80" s="41"/>
      <c r="D80" s="41"/>
      <c r="E80" s="41"/>
      <c r="F80" s="41"/>
      <c r="G80" s="41"/>
      <c r="H80" s="41"/>
      <c r="I80" s="41"/>
      <c r="J80" s="41"/>
      <c r="K80" s="41"/>
      <c r="L80" s="41"/>
      <c r="M80" s="41"/>
      <c r="N80" s="29"/>
    </row>
    <row r="81" spans="1:14" x14ac:dyDescent="0.25">
      <c r="A81" s="27">
        <v>2026</v>
      </c>
      <c r="B81" s="41"/>
      <c r="C81" s="41"/>
      <c r="D81" s="41"/>
      <c r="E81" s="41"/>
      <c r="F81" s="41"/>
      <c r="G81" s="41"/>
      <c r="H81" s="41"/>
      <c r="I81" s="41"/>
      <c r="J81" s="41"/>
      <c r="K81" s="41"/>
      <c r="L81" s="41"/>
      <c r="M81" s="41"/>
      <c r="N81" s="29"/>
    </row>
    <row r="82" spans="1:14" x14ac:dyDescent="0.25">
      <c r="A82" s="3"/>
      <c r="N82" s="22"/>
    </row>
    <row r="83" spans="1:14" x14ac:dyDescent="0.25">
      <c r="A83" s="27" t="s">
        <v>78</v>
      </c>
      <c r="B83" s="41">
        <f t="shared" ref="B83:N83" si="25">AVERAGE(B72:B81)</f>
        <v>25.672333333333331</v>
      </c>
      <c r="C83" s="41">
        <f t="shared" si="25"/>
        <v>24.298333333333332</v>
      </c>
      <c r="D83" s="41">
        <f t="shared" si="25"/>
        <v>21.987333333333336</v>
      </c>
      <c r="E83" s="41">
        <f t="shared" si="25"/>
        <v>26.22666666666667</v>
      </c>
      <c r="F83" s="41">
        <f t="shared" si="25"/>
        <v>28.622399999999999</v>
      </c>
      <c r="G83" s="41">
        <f t="shared" si="25"/>
        <v>28.839499999999997</v>
      </c>
      <c r="H83" s="41">
        <f t="shared" si="25"/>
        <v>28.63625</v>
      </c>
      <c r="I83" s="41">
        <f t="shared" si="25"/>
        <v>28.542749999999998</v>
      </c>
      <c r="J83" s="41">
        <f t="shared" si="25"/>
        <v>28.536249999999999</v>
      </c>
      <c r="K83" s="41">
        <f t="shared" si="25"/>
        <v>28.443250000000003</v>
      </c>
      <c r="L83" s="41">
        <f t="shared" si="25"/>
        <v>28.279500000000002</v>
      </c>
      <c r="M83" s="41">
        <f t="shared" si="25"/>
        <v>28.016000000000002</v>
      </c>
      <c r="N83" s="29">
        <f t="shared" si="25"/>
        <v>26.664916666666667</v>
      </c>
    </row>
    <row r="84" spans="1:14" x14ac:dyDescent="0.25">
      <c r="A84" s="27" t="s">
        <v>79</v>
      </c>
      <c r="B84" s="41">
        <f t="shared" ref="B84:N84" si="26">STDEV(B72:B81)</f>
        <v>2.070804755000657</v>
      </c>
      <c r="C84" s="41">
        <f t="shared" si="26"/>
        <v>2.1367476063712667</v>
      </c>
      <c r="D84" s="41">
        <f t="shared" si="26"/>
        <v>1.8910928938931941</v>
      </c>
      <c r="E84" s="41">
        <f t="shared" si="26"/>
        <v>1.1621537477172854</v>
      </c>
      <c r="F84" s="41">
        <f t="shared" si="26"/>
        <v>0.15413078861797885</v>
      </c>
      <c r="G84" s="41">
        <f t="shared" si="26"/>
        <v>0.25270865965903633</v>
      </c>
      <c r="H84" s="41">
        <f t="shared" si="26"/>
        <v>0.19095614679815825</v>
      </c>
      <c r="I84" s="41">
        <f t="shared" si="26"/>
        <v>0.18074175868717557</v>
      </c>
      <c r="J84" s="41">
        <f t="shared" si="26"/>
        <v>0.13715532557408647</v>
      </c>
      <c r="K84" s="41">
        <f t="shared" si="26"/>
        <v>0.30507854179975807</v>
      </c>
      <c r="L84" s="41">
        <f t="shared" si="26"/>
        <v>0.20073282408880488</v>
      </c>
      <c r="M84" s="41">
        <f t="shared" si="26"/>
        <v>0.22973680593235324</v>
      </c>
      <c r="N84" s="29" t="e">
        <f t="shared" si="26"/>
        <v>#DIV/0!</v>
      </c>
    </row>
    <row r="85" spans="1:14" x14ac:dyDescent="0.25">
      <c r="A85" s="27" t="s">
        <v>80</v>
      </c>
      <c r="B85" s="41">
        <f t="shared" ref="B85:N85" si="27">B84/B83*100</f>
        <v>8.066289604894985</v>
      </c>
      <c r="C85" s="41">
        <f t="shared" si="27"/>
        <v>8.7938031677259083</v>
      </c>
      <c r="D85" s="41">
        <f t="shared" si="27"/>
        <v>8.6008287827530729</v>
      </c>
      <c r="E85" s="41">
        <f t="shared" si="27"/>
        <v>4.431191208886446</v>
      </c>
      <c r="F85" s="41">
        <f t="shared" si="27"/>
        <v>0.53849708136976238</v>
      </c>
      <c r="G85" s="41">
        <f t="shared" si="27"/>
        <v>0.87625881051695187</v>
      </c>
      <c r="H85" s="41">
        <f t="shared" si="27"/>
        <v>0.66683363498418358</v>
      </c>
      <c r="I85" s="41">
        <f t="shared" si="27"/>
        <v>0.63323176178600726</v>
      </c>
      <c r="J85" s="41">
        <f t="shared" si="27"/>
        <v>0.48063542187248315</v>
      </c>
      <c r="K85" s="41">
        <f t="shared" si="27"/>
        <v>1.0725867887803189</v>
      </c>
      <c r="L85" s="41">
        <f t="shared" si="27"/>
        <v>0.70981744404535041</v>
      </c>
      <c r="M85" s="41">
        <f t="shared" si="27"/>
        <v>0.82002000975283129</v>
      </c>
      <c r="N85" s="29" t="e">
        <f t="shared" si="27"/>
        <v>#DIV/0!</v>
      </c>
    </row>
    <row r="86" spans="1:14" x14ac:dyDescent="0.25">
      <c r="A86" s="27" t="s">
        <v>81</v>
      </c>
      <c r="B86" s="41">
        <f t="shared" ref="B86:N86" si="28">MIN(B72:B81)</f>
        <v>23.286000000000001</v>
      </c>
      <c r="C86" s="41">
        <f t="shared" si="28"/>
        <v>22.013999999999999</v>
      </c>
      <c r="D86" s="41">
        <f t="shared" si="28"/>
        <v>20.815999999999999</v>
      </c>
      <c r="E86" s="41">
        <f t="shared" si="28"/>
        <v>25.146000000000001</v>
      </c>
      <c r="F86" s="41">
        <f t="shared" si="28"/>
        <v>28.460999999999999</v>
      </c>
      <c r="G86" s="41">
        <f t="shared" si="28"/>
        <v>28.568999999999999</v>
      </c>
      <c r="H86" s="41">
        <f t="shared" si="28"/>
        <v>28.48</v>
      </c>
      <c r="I86" s="41">
        <f t="shared" si="28"/>
        <v>28.36</v>
      </c>
      <c r="J86" s="41">
        <f t="shared" si="28"/>
        <v>28.414999999999999</v>
      </c>
      <c r="K86" s="41">
        <f t="shared" si="28"/>
        <v>28.170999999999999</v>
      </c>
      <c r="L86" s="41">
        <f t="shared" si="28"/>
        <v>28.06</v>
      </c>
      <c r="M86" s="41">
        <f t="shared" si="28"/>
        <v>27.873000000000001</v>
      </c>
      <c r="N86" s="29">
        <f t="shared" si="28"/>
        <v>26.664916666666667</v>
      </c>
    </row>
    <row r="87" spans="1:14" x14ac:dyDescent="0.25">
      <c r="A87" s="27" t="s">
        <v>82</v>
      </c>
      <c r="B87" s="41">
        <f t="shared" ref="B87:N87" si="29">MAX(B72:B81)</f>
        <v>26.997</v>
      </c>
      <c r="C87" s="41">
        <f t="shared" si="29"/>
        <v>26.248000000000001</v>
      </c>
      <c r="D87" s="41">
        <f t="shared" si="29"/>
        <v>24.169</v>
      </c>
      <c r="E87" s="41">
        <f t="shared" si="29"/>
        <v>27.456</v>
      </c>
      <c r="F87" s="41">
        <f t="shared" si="29"/>
        <v>28.794</v>
      </c>
      <c r="G87" s="41">
        <f t="shared" si="29"/>
        <v>29.152999999999999</v>
      </c>
      <c r="H87" s="41">
        <f t="shared" si="29"/>
        <v>28.891999999999999</v>
      </c>
      <c r="I87" s="41">
        <f t="shared" si="29"/>
        <v>28.765999999999998</v>
      </c>
      <c r="J87" s="41">
        <f t="shared" si="29"/>
        <v>28.731000000000002</v>
      </c>
      <c r="K87" s="41">
        <f t="shared" si="29"/>
        <v>28.878</v>
      </c>
      <c r="L87" s="41">
        <f t="shared" si="29"/>
        <v>28.515000000000001</v>
      </c>
      <c r="M87" s="41">
        <f t="shared" si="29"/>
        <v>28.280999999999999</v>
      </c>
      <c r="N87" s="29">
        <f t="shared" si="29"/>
        <v>26.664916666666667</v>
      </c>
    </row>
    <row r="88" spans="1:14" x14ac:dyDescent="0.25">
      <c r="A88" s="27" t="s">
        <v>83</v>
      </c>
      <c r="B88" s="41">
        <f t="shared" ref="B88:N88" si="30">QUARTILE(B72:B81,1)</f>
        <v>25.01</v>
      </c>
      <c r="C88" s="41">
        <f t="shared" si="30"/>
        <v>23.323499999999999</v>
      </c>
      <c r="D88" s="41">
        <f t="shared" si="30"/>
        <v>20.8965</v>
      </c>
      <c r="E88" s="41">
        <f t="shared" si="30"/>
        <v>25.612000000000002</v>
      </c>
      <c r="F88" s="41">
        <f t="shared" si="30"/>
        <v>28.477</v>
      </c>
      <c r="G88" s="41">
        <f t="shared" si="30"/>
        <v>28.68225</v>
      </c>
      <c r="H88" s="41">
        <f t="shared" si="30"/>
        <v>28.495750000000001</v>
      </c>
      <c r="I88" s="41">
        <f t="shared" si="30"/>
        <v>28.419249999999998</v>
      </c>
      <c r="J88" s="41">
        <f t="shared" si="30"/>
        <v>28.460749999999997</v>
      </c>
      <c r="K88" s="41">
        <f t="shared" si="30"/>
        <v>28.28575</v>
      </c>
      <c r="L88" s="41">
        <f t="shared" si="30"/>
        <v>28.149249999999999</v>
      </c>
      <c r="M88" s="41">
        <f t="shared" si="30"/>
        <v>27.883499999999998</v>
      </c>
      <c r="N88" s="29">
        <f t="shared" si="30"/>
        <v>26.664916666666667</v>
      </c>
    </row>
    <row r="89" spans="1:14" x14ac:dyDescent="0.25">
      <c r="A89" s="27" t="s">
        <v>84</v>
      </c>
      <c r="B89" s="41">
        <f t="shared" ref="B89:N89" si="31">QUARTILE(B72:B81,2)</f>
        <v>26.734000000000002</v>
      </c>
      <c r="C89" s="41">
        <f t="shared" si="31"/>
        <v>24.632999999999999</v>
      </c>
      <c r="D89" s="41">
        <f t="shared" si="31"/>
        <v>20.977</v>
      </c>
      <c r="E89" s="41">
        <f t="shared" si="31"/>
        <v>26.077999999999999</v>
      </c>
      <c r="F89" s="41">
        <f t="shared" si="31"/>
        <v>28.622</v>
      </c>
      <c r="G89" s="41">
        <f t="shared" si="31"/>
        <v>28.817999999999998</v>
      </c>
      <c r="H89" s="41">
        <f t="shared" si="31"/>
        <v>28.586500000000001</v>
      </c>
      <c r="I89" s="41">
        <f t="shared" si="31"/>
        <v>28.522500000000001</v>
      </c>
      <c r="J89" s="41">
        <f t="shared" si="31"/>
        <v>28.499499999999998</v>
      </c>
      <c r="K89" s="41">
        <f t="shared" si="31"/>
        <v>28.362000000000002</v>
      </c>
      <c r="L89" s="41">
        <f t="shared" si="31"/>
        <v>28.2715</v>
      </c>
      <c r="M89" s="41">
        <f t="shared" si="31"/>
        <v>27.893999999999998</v>
      </c>
      <c r="N89" s="29">
        <f t="shared" si="31"/>
        <v>26.664916666666667</v>
      </c>
    </row>
    <row r="90" spans="1:14" x14ac:dyDescent="0.25">
      <c r="A90" s="27" t="s">
        <v>85</v>
      </c>
      <c r="B90" s="41">
        <f t="shared" ref="B90:N90" si="32">QUARTILE(B72:B81,3)</f>
        <v>26.865500000000001</v>
      </c>
      <c r="C90" s="41">
        <f t="shared" si="32"/>
        <v>25.4405</v>
      </c>
      <c r="D90" s="41">
        <f t="shared" si="32"/>
        <v>22.573</v>
      </c>
      <c r="E90" s="41">
        <f t="shared" si="32"/>
        <v>26.766999999999999</v>
      </c>
      <c r="F90" s="41">
        <f t="shared" si="32"/>
        <v>28.757999999999999</v>
      </c>
      <c r="G90" s="41">
        <f t="shared" si="32"/>
        <v>28.975249999999999</v>
      </c>
      <c r="H90" s="41">
        <f t="shared" si="32"/>
        <v>28.727</v>
      </c>
      <c r="I90" s="41">
        <f t="shared" si="32"/>
        <v>28.646000000000001</v>
      </c>
      <c r="J90" s="41">
        <f t="shared" si="32"/>
        <v>28.574999999999999</v>
      </c>
      <c r="K90" s="41">
        <f t="shared" si="32"/>
        <v>28.519500000000001</v>
      </c>
      <c r="L90" s="41">
        <f t="shared" si="32"/>
        <v>28.40175</v>
      </c>
      <c r="M90" s="41">
        <f t="shared" si="32"/>
        <v>28.087499999999999</v>
      </c>
      <c r="N90" s="29">
        <f t="shared" si="32"/>
        <v>26.664916666666667</v>
      </c>
    </row>
    <row r="91" spans="1:14" x14ac:dyDescent="0.25">
      <c r="A91" s="27"/>
      <c r="B91" s="41"/>
      <c r="C91" s="41"/>
      <c r="D91" s="41"/>
      <c r="E91" s="41"/>
      <c r="F91" s="41"/>
      <c r="G91" s="41"/>
      <c r="H91" s="41"/>
      <c r="I91" s="41"/>
      <c r="J91" s="41"/>
      <c r="K91" s="41"/>
      <c r="L91" s="41"/>
      <c r="M91" s="41"/>
      <c r="N91" s="29"/>
    </row>
    <row r="92" spans="1:14" x14ac:dyDescent="0.25">
      <c r="A92" s="27"/>
      <c r="B92" s="41"/>
      <c r="C92" s="41"/>
      <c r="D92" s="41"/>
      <c r="E92" s="41"/>
      <c r="F92" s="41"/>
      <c r="G92" s="41"/>
      <c r="H92" s="41"/>
      <c r="I92" s="41"/>
      <c r="J92" s="41"/>
      <c r="K92" s="41"/>
      <c r="L92" s="41"/>
      <c r="M92" s="41"/>
      <c r="N92" s="29"/>
    </row>
    <row r="93" spans="1:14" x14ac:dyDescent="0.25">
      <c r="A93" s="27"/>
      <c r="B93" s="41"/>
      <c r="C93" s="41"/>
      <c r="D93" s="41"/>
      <c r="E93" s="41"/>
      <c r="F93" s="41"/>
      <c r="G93" s="41"/>
      <c r="H93" s="41"/>
      <c r="I93" s="41"/>
      <c r="J93" s="41"/>
      <c r="K93" s="41"/>
      <c r="L93" s="41"/>
      <c r="M93" s="41"/>
      <c r="N93" s="29"/>
    </row>
    <row r="94" spans="1:14" x14ac:dyDescent="0.25">
      <c r="A94" s="27"/>
      <c r="B94" s="41"/>
      <c r="C94" s="41"/>
      <c r="D94" s="41"/>
      <c r="E94" s="41"/>
      <c r="F94" s="41"/>
      <c r="G94" s="41"/>
      <c r="H94" s="41"/>
      <c r="I94" s="41"/>
      <c r="J94" s="41"/>
      <c r="K94" s="41"/>
      <c r="L94" s="41"/>
      <c r="M94" s="41"/>
      <c r="N94" s="29"/>
    </row>
    <row r="95" spans="1:14" x14ac:dyDescent="0.25">
      <c r="A95" s="27"/>
      <c r="B95" s="41"/>
      <c r="C95" s="41"/>
      <c r="D95" s="41"/>
      <c r="E95" s="41"/>
      <c r="F95" s="41"/>
      <c r="G95" s="41"/>
      <c r="H95" s="41"/>
      <c r="I95" s="41"/>
      <c r="J95" s="41"/>
      <c r="K95" s="41"/>
      <c r="L95" s="41"/>
      <c r="M95" s="41"/>
      <c r="N95" s="29"/>
    </row>
    <row r="96" spans="1:14" x14ac:dyDescent="0.25">
      <c r="A96" s="27"/>
      <c r="B96" s="41"/>
      <c r="C96" s="41"/>
      <c r="D96" s="41"/>
      <c r="E96" s="41"/>
      <c r="F96" s="41"/>
      <c r="G96" s="41"/>
      <c r="H96" s="41"/>
      <c r="I96" s="41"/>
      <c r="J96" s="41"/>
      <c r="K96" s="41"/>
      <c r="L96" s="41"/>
      <c r="M96" s="41"/>
      <c r="N96" s="29"/>
    </row>
    <row r="97" spans="1:14" ht="15.75" x14ac:dyDescent="0.25">
      <c r="A97" s="23" t="s">
        <v>95</v>
      </c>
      <c r="N97" s="22"/>
    </row>
    <row r="98" spans="1:14" ht="15.75" x14ac:dyDescent="0.25">
      <c r="A98" s="24" t="s">
        <v>64</v>
      </c>
      <c r="B98" s="48" t="s">
        <v>65</v>
      </c>
      <c r="C98" s="48" t="s">
        <v>66</v>
      </c>
      <c r="D98" s="48" t="s">
        <v>67</v>
      </c>
      <c r="E98" s="48" t="s">
        <v>68</v>
      </c>
      <c r="F98" s="48" t="s">
        <v>69</v>
      </c>
      <c r="G98" s="48" t="s">
        <v>70</v>
      </c>
      <c r="H98" s="48" t="s">
        <v>71</v>
      </c>
      <c r="I98" s="48" t="s">
        <v>72</v>
      </c>
      <c r="J98" s="48" t="s">
        <v>73</v>
      </c>
      <c r="K98" s="48" t="s">
        <v>74</v>
      </c>
      <c r="L98" s="48" t="s">
        <v>75</v>
      </c>
      <c r="M98" s="48" t="s">
        <v>76</v>
      </c>
      <c r="N98" s="26" t="s">
        <v>77</v>
      </c>
    </row>
    <row r="99" spans="1:14" x14ac:dyDescent="0.25">
      <c r="A99" s="27">
        <v>2005</v>
      </c>
      <c r="B99" s="41"/>
      <c r="C99" s="41"/>
      <c r="D99" s="41"/>
      <c r="E99" s="41"/>
      <c r="F99" s="41"/>
      <c r="G99" s="41"/>
      <c r="H99" s="41"/>
      <c r="I99" s="41"/>
      <c r="J99" s="41"/>
      <c r="K99" s="41"/>
      <c r="L99" s="41"/>
      <c r="M99" s="41">
        <v>27.87</v>
      </c>
      <c r="N99" s="29"/>
    </row>
    <row r="100" spans="1:14" x14ac:dyDescent="0.25">
      <c r="A100" s="27">
        <v>2006</v>
      </c>
      <c r="B100" s="41">
        <v>27.58</v>
      </c>
      <c r="C100" s="41">
        <v>23.87</v>
      </c>
      <c r="D100" s="41">
        <v>22.82</v>
      </c>
      <c r="E100" s="41">
        <v>25.65</v>
      </c>
      <c r="F100" s="41">
        <v>27.98</v>
      </c>
      <c r="G100" s="41">
        <v>28.47</v>
      </c>
      <c r="H100" s="41">
        <v>28.8</v>
      </c>
      <c r="I100" s="41">
        <v>28.76</v>
      </c>
      <c r="J100" s="41">
        <v>28.99</v>
      </c>
      <c r="K100" s="41">
        <v>28.59</v>
      </c>
      <c r="L100" s="41">
        <v>28.07</v>
      </c>
      <c r="M100" s="41">
        <v>28.16</v>
      </c>
      <c r="N100" s="29">
        <f t="shared" ref="N100:N108" si="33">AVERAGE(B100:M100)</f>
        <v>27.311666666666667</v>
      </c>
    </row>
    <row r="101" spans="1:14" x14ac:dyDescent="0.25">
      <c r="A101" s="27">
        <v>2007</v>
      </c>
      <c r="B101" s="41">
        <v>27.2</v>
      </c>
      <c r="C101" s="41">
        <v>23.69</v>
      </c>
      <c r="D101" s="41">
        <v>24.21</v>
      </c>
      <c r="E101" s="41">
        <v>26.94</v>
      </c>
      <c r="F101" s="41">
        <v>28.05</v>
      </c>
      <c r="G101" s="41">
        <v>28.3</v>
      </c>
      <c r="H101" s="41">
        <v>28.18</v>
      </c>
      <c r="I101" s="41">
        <v>28.09</v>
      </c>
      <c r="J101" s="41">
        <v>28.1</v>
      </c>
      <c r="K101" s="41">
        <v>27.28</v>
      </c>
      <c r="L101" s="41">
        <v>27.07</v>
      </c>
      <c r="M101" s="41">
        <v>27.1</v>
      </c>
      <c r="N101" s="29">
        <f t="shared" si="33"/>
        <v>27.017500000000002</v>
      </c>
    </row>
    <row r="102" spans="1:14" x14ac:dyDescent="0.25">
      <c r="A102" s="27">
        <v>2008</v>
      </c>
      <c r="B102" s="41">
        <v>26.52</v>
      </c>
      <c r="C102" s="41">
        <v>25.53</v>
      </c>
      <c r="D102" s="41">
        <v>25.04</v>
      </c>
      <c r="E102" s="41">
        <v>26.14</v>
      </c>
      <c r="F102" s="41">
        <v>27.21</v>
      </c>
      <c r="G102" s="41">
        <v>28.31</v>
      </c>
      <c r="H102" s="41">
        <v>28.2</v>
      </c>
      <c r="I102" s="41">
        <v>28.39</v>
      </c>
      <c r="J102" s="41">
        <v>28.06</v>
      </c>
      <c r="K102" s="41">
        <v>28.25</v>
      </c>
      <c r="L102" s="41">
        <v>27.48</v>
      </c>
      <c r="M102" s="41">
        <v>27.22</v>
      </c>
      <c r="N102" s="29">
        <f t="shared" si="33"/>
        <v>27.195833333333336</v>
      </c>
    </row>
    <row r="103" spans="1:14" x14ac:dyDescent="0.25">
      <c r="A103" s="27">
        <v>2009</v>
      </c>
      <c r="B103" s="41">
        <v>26.11</v>
      </c>
      <c r="C103" s="41">
        <v>23.42</v>
      </c>
      <c r="D103" s="41">
        <v>21.2</v>
      </c>
      <c r="E103" s="41">
        <v>25.58</v>
      </c>
      <c r="F103" s="41">
        <v>27.66</v>
      </c>
      <c r="G103" s="41">
        <v>28.35</v>
      </c>
      <c r="H103" s="41">
        <v>28.55</v>
      </c>
      <c r="I103" s="41">
        <v>28.9</v>
      </c>
      <c r="J103" s="41">
        <v>28.95</v>
      </c>
      <c r="K103" s="41">
        <v>28.51</v>
      </c>
      <c r="L103" s="41">
        <v>28.37</v>
      </c>
      <c r="M103" s="41">
        <v>28.29</v>
      </c>
      <c r="N103" s="29">
        <f t="shared" si="33"/>
        <v>26.990833333333338</v>
      </c>
    </row>
    <row r="104" spans="1:14" x14ac:dyDescent="0.25">
      <c r="A104" s="27">
        <v>2010</v>
      </c>
      <c r="B104" s="41">
        <v>27.14</v>
      </c>
      <c r="C104" s="41">
        <v>26.33</v>
      </c>
      <c r="D104" s="41">
        <v>26.59</v>
      </c>
      <c r="E104" s="41">
        <v>27.96</v>
      </c>
      <c r="F104" s="41">
        <v>28.77</v>
      </c>
      <c r="G104" s="41">
        <v>29.03</v>
      </c>
      <c r="H104" s="41">
        <v>28.36</v>
      </c>
      <c r="I104" s="41">
        <v>28.08</v>
      </c>
      <c r="J104" s="41">
        <v>27.79</v>
      </c>
      <c r="K104" s="41">
        <v>27.3</v>
      </c>
      <c r="L104" s="41">
        <v>26.88</v>
      </c>
      <c r="M104" s="41">
        <v>25.53</v>
      </c>
      <c r="N104" s="29">
        <f t="shared" si="33"/>
        <v>27.48</v>
      </c>
    </row>
    <row r="105" spans="1:14" x14ac:dyDescent="0.25">
      <c r="A105" s="27">
        <v>2011</v>
      </c>
      <c r="B105" s="41">
        <v>26.86</v>
      </c>
      <c r="C105" s="41">
        <v>25.6</v>
      </c>
      <c r="D105" s="41">
        <v>23.7</v>
      </c>
      <c r="E105" s="41">
        <v>26.45</v>
      </c>
      <c r="F105" s="41">
        <v>28.14</v>
      </c>
      <c r="G105" s="41">
        <v>28.39</v>
      </c>
      <c r="H105" s="41">
        <v>28.53</v>
      </c>
      <c r="I105" s="41">
        <v>28.66</v>
      </c>
      <c r="J105" s="41">
        <v>28.68</v>
      </c>
      <c r="K105" s="41">
        <v>27.92</v>
      </c>
      <c r="L105" s="41">
        <v>27.63</v>
      </c>
      <c r="M105" s="41">
        <v>27.35</v>
      </c>
      <c r="N105" s="29">
        <f t="shared" si="33"/>
        <v>27.325833333333335</v>
      </c>
    </row>
    <row r="106" spans="1:14" x14ac:dyDescent="0.25">
      <c r="A106" s="27">
        <v>2012</v>
      </c>
      <c r="B106" s="41">
        <v>26.75</v>
      </c>
      <c r="C106" s="41">
        <v>24.98</v>
      </c>
      <c r="D106" s="41">
        <v>22.76</v>
      </c>
      <c r="E106" s="41">
        <v>27.22</v>
      </c>
      <c r="F106" s="41">
        <v>27.98</v>
      </c>
      <c r="G106" s="41">
        <v>28.9</v>
      </c>
      <c r="H106" s="41">
        <v>28.89</v>
      </c>
      <c r="I106" s="41">
        <v>28.82</v>
      </c>
      <c r="J106" s="41">
        <v>28.9</v>
      </c>
      <c r="K106" s="41">
        <v>28.28</v>
      </c>
      <c r="L106" s="41">
        <v>28.31</v>
      </c>
      <c r="M106" s="41">
        <v>28.05</v>
      </c>
      <c r="N106" s="29">
        <f t="shared" si="33"/>
        <v>27.486666666666668</v>
      </c>
    </row>
    <row r="107" spans="1:14" x14ac:dyDescent="0.25">
      <c r="A107" s="27">
        <v>2013</v>
      </c>
      <c r="B107" s="41">
        <v>25.87</v>
      </c>
      <c r="C107" s="41">
        <v>22.39</v>
      </c>
      <c r="D107" s="41">
        <v>22.67</v>
      </c>
      <c r="E107" s="41">
        <v>26.58</v>
      </c>
      <c r="F107" s="41">
        <v>28.21</v>
      </c>
      <c r="G107" s="41">
        <v>28.58</v>
      </c>
      <c r="H107" s="41">
        <v>28.4</v>
      </c>
      <c r="I107" s="41">
        <v>28.1</v>
      </c>
      <c r="J107" s="41">
        <v>28.1</v>
      </c>
      <c r="K107" s="41">
        <v>28.01</v>
      </c>
      <c r="L107" s="41">
        <v>28.15</v>
      </c>
      <c r="M107" s="41">
        <v>27.92</v>
      </c>
      <c r="N107" s="29">
        <f t="shared" si="33"/>
        <v>26.915000000000003</v>
      </c>
    </row>
    <row r="108" spans="1:14" x14ac:dyDescent="0.25">
      <c r="A108" s="27">
        <v>2014</v>
      </c>
      <c r="B108" s="41">
        <v>26.16</v>
      </c>
      <c r="C108" s="41">
        <v>25.56</v>
      </c>
      <c r="D108" s="41">
        <v>25.82</v>
      </c>
      <c r="E108" s="41">
        <v>25.44</v>
      </c>
      <c r="F108" s="41">
        <v>28.32</v>
      </c>
      <c r="G108" s="41">
        <v>28.78</v>
      </c>
      <c r="H108" s="41">
        <v>29.34</v>
      </c>
      <c r="I108" s="41">
        <v>28.96</v>
      </c>
      <c r="J108" s="41">
        <v>28.91</v>
      </c>
      <c r="K108" s="41">
        <v>28.71</v>
      </c>
      <c r="L108" s="41">
        <v>28.64</v>
      </c>
      <c r="M108" s="41">
        <v>28.33</v>
      </c>
      <c r="N108" s="29">
        <f t="shared" si="33"/>
        <v>27.747499999999999</v>
      </c>
    </row>
    <row r="109" spans="1:14" x14ac:dyDescent="0.25">
      <c r="A109" s="27">
        <v>2015</v>
      </c>
      <c r="B109" s="41">
        <v>27.71</v>
      </c>
      <c r="C109" s="41">
        <v>25.74</v>
      </c>
      <c r="D109" s="41">
        <v>23.43</v>
      </c>
      <c r="E109" s="41">
        <v>26.66</v>
      </c>
      <c r="F109" s="41">
        <v>28.99</v>
      </c>
      <c r="G109" s="41"/>
      <c r="H109" s="41"/>
      <c r="I109" s="41"/>
      <c r="J109" s="41"/>
      <c r="K109" s="41"/>
      <c r="L109" s="41"/>
      <c r="M109" s="41"/>
      <c r="N109" s="29"/>
    </row>
    <row r="110" spans="1:14" x14ac:dyDescent="0.25">
      <c r="A110" s="27">
        <v>2016</v>
      </c>
      <c r="B110" s="41"/>
      <c r="C110" s="41"/>
      <c r="D110" s="41"/>
      <c r="E110" s="41"/>
      <c r="F110" s="41"/>
      <c r="G110" s="41"/>
      <c r="H110" s="41"/>
      <c r="I110" s="41"/>
      <c r="J110" s="41"/>
      <c r="K110" s="41"/>
      <c r="L110" s="41"/>
      <c r="M110" s="41"/>
      <c r="N110" s="29"/>
    </row>
    <row r="111" spans="1:14" x14ac:dyDescent="0.25">
      <c r="A111" s="27">
        <v>2017</v>
      </c>
      <c r="B111" s="41"/>
      <c r="C111" s="41"/>
      <c r="D111" s="41"/>
      <c r="E111" s="41"/>
      <c r="F111" s="41"/>
      <c r="G111" s="41"/>
      <c r="H111" s="41"/>
      <c r="I111" s="41"/>
      <c r="J111" s="41"/>
      <c r="K111" s="41"/>
      <c r="L111" s="41"/>
      <c r="M111" s="41"/>
      <c r="N111" s="29"/>
    </row>
    <row r="112" spans="1:14" x14ac:dyDescent="0.25">
      <c r="A112" s="27">
        <v>2018</v>
      </c>
      <c r="B112" s="41"/>
      <c r="C112" s="41"/>
      <c r="D112" s="41"/>
      <c r="E112" s="41"/>
      <c r="F112" s="41"/>
      <c r="G112" s="41"/>
      <c r="H112" s="41"/>
      <c r="I112" s="41"/>
      <c r="J112" s="41"/>
      <c r="K112" s="41"/>
      <c r="L112" s="41"/>
      <c r="M112" s="41"/>
      <c r="N112" s="29"/>
    </row>
    <row r="113" spans="1:14" x14ac:dyDescent="0.25">
      <c r="A113" s="27">
        <v>2019</v>
      </c>
      <c r="B113" s="41"/>
      <c r="C113" s="41"/>
      <c r="D113" s="41"/>
      <c r="E113" s="41"/>
      <c r="F113" s="41"/>
      <c r="G113" s="41"/>
      <c r="H113" s="41"/>
      <c r="I113" s="41"/>
      <c r="J113" s="41"/>
      <c r="K113" s="41"/>
      <c r="L113" s="41"/>
      <c r="M113" s="41"/>
      <c r="N113" s="29"/>
    </row>
    <row r="114" spans="1:14" x14ac:dyDescent="0.25">
      <c r="A114" s="27">
        <v>2020</v>
      </c>
      <c r="B114" s="41"/>
      <c r="C114" s="41"/>
      <c r="D114" s="41"/>
      <c r="E114" s="41"/>
      <c r="F114" s="41"/>
      <c r="G114" s="41"/>
      <c r="H114" s="41"/>
      <c r="I114" s="41"/>
      <c r="J114" s="41"/>
      <c r="K114" s="41"/>
      <c r="L114" s="41"/>
      <c r="M114" s="41"/>
      <c r="N114" s="29"/>
    </row>
    <row r="115" spans="1:14" x14ac:dyDescent="0.25">
      <c r="A115" s="3"/>
      <c r="N115" s="22"/>
    </row>
    <row r="116" spans="1:14" x14ac:dyDescent="0.25">
      <c r="A116" s="27" t="s">
        <v>78</v>
      </c>
      <c r="B116" s="41">
        <f t="shared" ref="B116:N116" si="34">AVERAGE(B99:B114)</f>
        <v>26.790000000000003</v>
      </c>
      <c r="C116" s="41">
        <f t="shared" si="34"/>
        <v>24.711000000000002</v>
      </c>
      <c r="D116" s="41">
        <f t="shared" si="34"/>
        <v>23.824000000000002</v>
      </c>
      <c r="E116" s="41">
        <f t="shared" si="34"/>
        <v>26.462</v>
      </c>
      <c r="F116" s="41">
        <f t="shared" si="34"/>
        <v>28.131</v>
      </c>
      <c r="G116" s="41">
        <f t="shared" si="34"/>
        <v>28.567777777777778</v>
      </c>
      <c r="H116" s="41">
        <f t="shared" si="34"/>
        <v>28.583333333333332</v>
      </c>
      <c r="I116" s="41">
        <f t="shared" si="34"/>
        <v>28.528888888888886</v>
      </c>
      <c r="J116" s="41">
        <f t="shared" si="34"/>
        <v>28.497777777777781</v>
      </c>
      <c r="K116" s="41">
        <f t="shared" si="34"/>
        <v>28.094444444444449</v>
      </c>
      <c r="L116" s="41">
        <f t="shared" si="34"/>
        <v>27.844444444444449</v>
      </c>
      <c r="M116" s="41">
        <f t="shared" si="34"/>
        <v>27.582000000000001</v>
      </c>
      <c r="N116" s="29">
        <f t="shared" si="34"/>
        <v>27.274537037037035</v>
      </c>
    </row>
    <row r="117" spans="1:14" x14ac:dyDescent="0.25">
      <c r="A117" s="27" t="s">
        <v>79</v>
      </c>
      <c r="B117" s="41">
        <f t="shared" ref="B117:N117" si="35">STDEV(B99:B114)</f>
        <v>0.62771189428130314</v>
      </c>
      <c r="C117" s="41">
        <f t="shared" si="35"/>
        <v>1.2796566379740735</v>
      </c>
      <c r="D117" s="41">
        <f t="shared" si="35"/>
        <v>1.6258413206706241</v>
      </c>
      <c r="E117" s="41">
        <f t="shared" si="35"/>
        <v>0.79482772417116365</v>
      </c>
      <c r="F117" s="41">
        <f t="shared" si="35"/>
        <v>0.50667653499161625</v>
      </c>
      <c r="G117" s="41">
        <f t="shared" si="35"/>
        <v>0.27293670409903553</v>
      </c>
      <c r="H117" s="41">
        <f t="shared" si="35"/>
        <v>0.37259227045122695</v>
      </c>
      <c r="I117" s="41">
        <f t="shared" si="35"/>
        <v>0.36679164536710923</v>
      </c>
      <c r="J117" s="41">
        <f t="shared" si="35"/>
        <v>0.47706859511441752</v>
      </c>
      <c r="K117" s="41">
        <f t="shared" si="35"/>
        <v>0.52295102808750416</v>
      </c>
      <c r="L117" s="41">
        <f t="shared" si="35"/>
        <v>0.61020715972346473</v>
      </c>
      <c r="M117" s="41">
        <f t="shared" si="35"/>
        <v>0.84583686370363353</v>
      </c>
      <c r="N117" s="35">
        <f t="shared" si="35"/>
        <v>0.27316086756323726</v>
      </c>
    </row>
    <row r="118" spans="1:14" x14ac:dyDescent="0.25">
      <c r="A118" s="27" t="s">
        <v>80</v>
      </c>
      <c r="B118" s="41">
        <f t="shared" ref="B118:N118" si="36">B117/B116*100</f>
        <v>2.3430828453949353</v>
      </c>
      <c r="C118" s="41">
        <f t="shared" si="36"/>
        <v>5.1784898950834579</v>
      </c>
      <c r="D118" s="41">
        <f t="shared" si="36"/>
        <v>6.8243843211493624</v>
      </c>
      <c r="E118" s="41">
        <f t="shared" si="36"/>
        <v>3.0036570333730013</v>
      </c>
      <c r="F118" s="41">
        <f t="shared" si="36"/>
        <v>1.8011323272959234</v>
      </c>
      <c r="G118" s="41">
        <f t="shared" si="36"/>
        <v>0.95540054330493562</v>
      </c>
      <c r="H118" s="41">
        <f t="shared" si="36"/>
        <v>1.3035298091588114</v>
      </c>
      <c r="I118" s="41">
        <f t="shared" si="36"/>
        <v>1.2856850008973295</v>
      </c>
      <c r="J118" s="41">
        <f t="shared" si="36"/>
        <v>1.674055425775794</v>
      </c>
      <c r="K118" s="41">
        <f t="shared" si="36"/>
        <v>1.8614036989470186</v>
      </c>
      <c r="L118" s="41">
        <f t="shared" si="36"/>
        <v>2.1914862081050206</v>
      </c>
      <c r="M118" s="41">
        <f t="shared" si="36"/>
        <v>3.0666262914351154</v>
      </c>
      <c r="N118" s="35">
        <f t="shared" si="36"/>
        <v>1.0015233886181192</v>
      </c>
    </row>
    <row r="119" spans="1:14" x14ac:dyDescent="0.25">
      <c r="A119" s="27" t="s">
        <v>81</v>
      </c>
      <c r="B119" s="41">
        <f t="shared" ref="B119:N119" si="37">MIN(B99:B114)</f>
        <v>25.87</v>
      </c>
      <c r="C119" s="41">
        <f t="shared" si="37"/>
        <v>22.39</v>
      </c>
      <c r="D119" s="41">
        <f t="shared" si="37"/>
        <v>21.2</v>
      </c>
      <c r="E119" s="41">
        <f t="shared" si="37"/>
        <v>25.44</v>
      </c>
      <c r="F119" s="41">
        <f t="shared" si="37"/>
        <v>27.21</v>
      </c>
      <c r="G119" s="41">
        <f t="shared" si="37"/>
        <v>28.3</v>
      </c>
      <c r="H119" s="41">
        <f t="shared" si="37"/>
        <v>28.18</v>
      </c>
      <c r="I119" s="41">
        <f t="shared" si="37"/>
        <v>28.08</v>
      </c>
      <c r="J119" s="41">
        <f t="shared" si="37"/>
        <v>27.79</v>
      </c>
      <c r="K119" s="41">
        <f t="shared" si="37"/>
        <v>27.28</v>
      </c>
      <c r="L119" s="41">
        <f t="shared" si="37"/>
        <v>26.88</v>
      </c>
      <c r="M119" s="41">
        <f t="shared" si="37"/>
        <v>25.53</v>
      </c>
      <c r="N119" s="35">
        <f t="shared" si="37"/>
        <v>26.915000000000003</v>
      </c>
    </row>
    <row r="120" spans="1:14" x14ac:dyDescent="0.25">
      <c r="A120" s="27" t="s">
        <v>82</v>
      </c>
      <c r="B120" s="41">
        <f t="shared" ref="B120:N120" si="38">MAX(B99:B114)</f>
        <v>27.71</v>
      </c>
      <c r="C120" s="41">
        <f t="shared" si="38"/>
        <v>26.33</v>
      </c>
      <c r="D120" s="41">
        <f t="shared" si="38"/>
        <v>26.59</v>
      </c>
      <c r="E120" s="41">
        <f t="shared" si="38"/>
        <v>27.96</v>
      </c>
      <c r="F120" s="41">
        <f t="shared" si="38"/>
        <v>28.99</v>
      </c>
      <c r="G120" s="41">
        <f t="shared" si="38"/>
        <v>29.03</v>
      </c>
      <c r="H120" s="41">
        <f t="shared" si="38"/>
        <v>29.34</v>
      </c>
      <c r="I120" s="41">
        <f t="shared" si="38"/>
        <v>28.96</v>
      </c>
      <c r="J120" s="41">
        <f t="shared" si="38"/>
        <v>28.99</v>
      </c>
      <c r="K120" s="41">
        <f t="shared" si="38"/>
        <v>28.71</v>
      </c>
      <c r="L120" s="41">
        <f t="shared" si="38"/>
        <v>28.64</v>
      </c>
      <c r="M120" s="41">
        <f t="shared" si="38"/>
        <v>28.33</v>
      </c>
      <c r="N120" s="35">
        <f t="shared" si="38"/>
        <v>27.747499999999999</v>
      </c>
    </row>
    <row r="121" spans="1:14" x14ac:dyDescent="0.25">
      <c r="A121" s="27" t="s">
        <v>83</v>
      </c>
      <c r="B121" s="41">
        <f t="shared" ref="B121:N121" si="39">QUARTILE(B99:B114,1)</f>
        <v>26.25</v>
      </c>
      <c r="C121" s="41">
        <f t="shared" si="39"/>
        <v>23.734999999999999</v>
      </c>
      <c r="D121" s="41">
        <f t="shared" si="39"/>
        <v>22.775000000000002</v>
      </c>
      <c r="E121" s="41">
        <f t="shared" si="39"/>
        <v>25.772500000000001</v>
      </c>
      <c r="F121" s="41">
        <f t="shared" si="39"/>
        <v>27.98</v>
      </c>
      <c r="G121" s="41">
        <f t="shared" si="39"/>
        <v>28.35</v>
      </c>
      <c r="H121" s="41">
        <f t="shared" si="39"/>
        <v>28.36</v>
      </c>
      <c r="I121" s="41">
        <f t="shared" si="39"/>
        <v>28.1</v>
      </c>
      <c r="J121" s="41">
        <f t="shared" si="39"/>
        <v>28.1</v>
      </c>
      <c r="K121" s="41">
        <f t="shared" si="39"/>
        <v>27.92</v>
      </c>
      <c r="L121" s="41">
        <f t="shared" si="39"/>
        <v>27.48</v>
      </c>
      <c r="M121" s="41">
        <f t="shared" si="39"/>
        <v>27.252499999999998</v>
      </c>
      <c r="N121" s="35">
        <f t="shared" si="39"/>
        <v>27.017500000000002</v>
      </c>
    </row>
    <row r="122" spans="1:14" x14ac:dyDescent="0.25">
      <c r="A122" s="27" t="s">
        <v>84</v>
      </c>
      <c r="B122" s="41">
        <f t="shared" ref="B122:N122" si="40">QUARTILE(B99:B114,2)</f>
        <v>26.805</v>
      </c>
      <c r="C122" s="41">
        <f t="shared" si="40"/>
        <v>25.255000000000003</v>
      </c>
      <c r="D122" s="41">
        <f t="shared" si="40"/>
        <v>23.564999999999998</v>
      </c>
      <c r="E122" s="41">
        <f t="shared" si="40"/>
        <v>26.515000000000001</v>
      </c>
      <c r="F122" s="41">
        <f t="shared" si="40"/>
        <v>28.094999999999999</v>
      </c>
      <c r="G122" s="41">
        <f t="shared" si="40"/>
        <v>28.47</v>
      </c>
      <c r="H122" s="41">
        <f t="shared" si="40"/>
        <v>28.53</v>
      </c>
      <c r="I122" s="41">
        <f t="shared" si="40"/>
        <v>28.66</v>
      </c>
      <c r="J122" s="41">
        <f t="shared" si="40"/>
        <v>28.68</v>
      </c>
      <c r="K122" s="41">
        <f t="shared" si="40"/>
        <v>28.25</v>
      </c>
      <c r="L122" s="41">
        <f t="shared" si="40"/>
        <v>28.07</v>
      </c>
      <c r="M122" s="41">
        <f t="shared" si="40"/>
        <v>27.895000000000003</v>
      </c>
      <c r="N122" s="35">
        <f t="shared" si="40"/>
        <v>27.311666666666667</v>
      </c>
    </row>
    <row r="123" spans="1:14" x14ac:dyDescent="0.25">
      <c r="A123" s="27" t="s">
        <v>85</v>
      </c>
      <c r="B123" s="41">
        <f t="shared" ref="B123:N123" si="41">QUARTILE(B99:B114,3)</f>
        <v>27.184999999999999</v>
      </c>
      <c r="C123" s="41">
        <f t="shared" si="41"/>
        <v>25.59</v>
      </c>
      <c r="D123" s="41">
        <f t="shared" si="41"/>
        <v>24.8325</v>
      </c>
      <c r="E123" s="41">
        <f t="shared" si="41"/>
        <v>26.87</v>
      </c>
      <c r="F123" s="41">
        <f t="shared" si="41"/>
        <v>28.2925</v>
      </c>
      <c r="G123" s="41">
        <f t="shared" si="41"/>
        <v>28.78</v>
      </c>
      <c r="H123" s="41">
        <f t="shared" si="41"/>
        <v>28.8</v>
      </c>
      <c r="I123" s="41">
        <f t="shared" si="41"/>
        <v>28.82</v>
      </c>
      <c r="J123" s="41">
        <f t="shared" si="41"/>
        <v>28.91</v>
      </c>
      <c r="K123" s="41">
        <f t="shared" si="41"/>
        <v>28.51</v>
      </c>
      <c r="L123" s="41">
        <f t="shared" si="41"/>
        <v>28.31</v>
      </c>
      <c r="M123" s="41">
        <f t="shared" si="41"/>
        <v>28.1325</v>
      </c>
      <c r="N123" s="35">
        <f t="shared" si="41"/>
        <v>27.48</v>
      </c>
    </row>
    <row r="124" spans="1:14" x14ac:dyDescent="0.25">
      <c r="N124" s="22"/>
    </row>
    <row r="125" spans="1:14" x14ac:dyDescent="0.25">
      <c r="N125" s="22"/>
    </row>
    <row r="126" spans="1:14" ht="15.75" x14ac:dyDescent="0.25">
      <c r="A126" s="23" t="s">
        <v>230</v>
      </c>
    </row>
    <row r="127" spans="1:14" ht="15.75" x14ac:dyDescent="0.25">
      <c r="A127" s="24" t="s">
        <v>64</v>
      </c>
      <c r="B127" s="48" t="s">
        <v>65</v>
      </c>
      <c r="C127" s="48" t="s">
        <v>66</v>
      </c>
      <c r="D127" s="48" t="s">
        <v>67</v>
      </c>
      <c r="E127" s="48" t="s">
        <v>68</v>
      </c>
      <c r="F127" s="48" t="s">
        <v>69</v>
      </c>
      <c r="G127" s="48" t="s">
        <v>70</v>
      </c>
      <c r="H127" s="48" t="s">
        <v>71</v>
      </c>
      <c r="I127" s="48" t="s">
        <v>72</v>
      </c>
      <c r="J127" s="48" t="s">
        <v>73</v>
      </c>
      <c r="K127" s="48" t="s">
        <v>74</v>
      </c>
      <c r="L127" s="48" t="s">
        <v>75</v>
      </c>
      <c r="M127" s="48" t="s">
        <v>76</v>
      </c>
      <c r="N127" s="26" t="s">
        <v>77</v>
      </c>
    </row>
    <row r="128" spans="1:14" x14ac:dyDescent="0.25">
      <c r="A128" s="27">
        <v>1995</v>
      </c>
      <c r="B128" s="41"/>
      <c r="C128" s="41"/>
      <c r="D128" s="41"/>
      <c r="E128" s="41"/>
      <c r="F128" s="41"/>
      <c r="G128" s="41">
        <v>28.46</v>
      </c>
      <c r="H128" s="41">
        <v>28.13</v>
      </c>
      <c r="I128" s="41">
        <v>28.35</v>
      </c>
      <c r="J128" s="41">
        <v>28.58</v>
      </c>
      <c r="K128" s="41">
        <v>27.94</v>
      </c>
      <c r="L128" s="41">
        <v>28.08</v>
      </c>
      <c r="M128" s="41">
        <v>27.56</v>
      </c>
      <c r="N128" s="29">
        <f t="shared" ref="N128:N152" si="42">AVERAGE(B128:M128)</f>
        <v>28.157142857142862</v>
      </c>
    </row>
    <row r="129" spans="1:14" x14ac:dyDescent="0.25">
      <c r="A129" s="27">
        <v>1996</v>
      </c>
      <c r="B129" s="41">
        <v>26.46</v>
      </c>
      <c r="C129" s="41">
        <v>25.8</v>
      </c>
      <c r="D129" s="41">
        <v>23.61</v>
      </c>
      <c r="E129" s="41">
        <v>25.82</v>
      </c>
      <c r="F129" s="41">
        <v>28.08</v>
      </c>
      <c r="G129" s="41">
        <v>28.2</v>
      </c>
      <c r="H129" s="41">
        <v>27.99</v>
      </c>
      <c r="I129" s="41">
        <v>28.01</v>
      </c>
      <c r="J129" s="41">
        <v>28.28</v>
      </c>
      <c r="K129" s="41">
        <v>27.92</v>
      </c>
      <c r="L129" s="41">
        <v>27.37</v>
      </c>
      <c r="M129" s="41">
        <v>26.92</v>
      </c>
      <c r="N129" s="29">
        <f t="shared" si="42"/>
        <v>27.03833333333333</v>
      </c>
    </row>
    <row r="130" spans="1:14" x14ac:dyDescent="0.25">
      <c r="A130" s="27">
        <v>1997</v>
      </c>
      <c r="B130" s="41">
        <v>25.94</v>
      </c>
      <c r="C130" s="41">
        <v>26.68</v>
      </c>
      <c r="D130" s="41">
        <v>20.16</v>
      </c>
      <c r="E130" s="41">
        <v>23.68</v>
      </c>
      <c r="F130" s="41">
        <v>27.62</v>
      </c>
      <c r="G130" s="41">
        <v>28.9</v>
      </c>
      <c r="H130" s="41">
        <v>28.73</v>
      </c>
      <c r="I130" s="41">
        <v>28.75</v>
      </c>
      <c r="J130" s="41">
        <v>29.2</v>
      </c>
      <c r="K130" s="41">
        <v>29.02</v>
      </c>
      <c r="L130" s="41">
        <v>28.39</v>
      </c>
      <c r="M130" s="41">
        <v>26.26</v>
      </c>
      <c r="N130" s="29">
        <f t="shared" si="42"/>
        <v>26.944166666666664</v>
      </c>
    </row>
    <row r="131" spans="1:14" x14ac:dyDescent="0.25">
      <c r="A131" s="27">
        <v>1998</v>
      </c>
      <c r="B131" s="41">
        <v>24.74</v>
      </c>
      <c r="C131" s="41">
        <v>25.58</v>
      </c>
      <c r="D131" s="41">
        <v>25.81</v>
      </c>
      <c r="E131" s="41">
        <v>26.88</v>
      </c>
      <c r="F131" s="41">
        <v>29.19</v>
      </c>
      <c r="G131" s="41">
        <v>29.39</v>
      </c>
      <c r="H131" s="41">
        <v>29.22</v>
      </c>
      <c r="I131" s="41">
        <v>28.95</v>
      </c>
      <c r="J131" s="41">
        <v>28.86</v>
      </c>
      <c r="K131" s="41">
        <v>28.53</v>
      </c>
      <c r="L131" s="41">
        <v>28.11</v>
      </c>
      <c r="M131" s="41">
        <v>27.68</v>
      </c>
      <c r="N131" s="29">
        <f t="shared" si="42"/>
        <v>27.745000000000001</v>
      </c>
    </row>
    <row r="132" spans="1:14" x14ac:dyDescent="0.25">
      <c r="A132" s="27">
        <v>1999</v>
      </c>
      <c r="B132" s="41">
        <v>27.15</v>
      </c>
      <c r="C132" s="41">
        <v>24.43</v>
      </c>
      <c r="D132" s="41">
        <v>22.19</v>
      </c>
      <c r="E132" s="41">
        <v>24.79</v>
      </c>
      <c r="F132" s="41">
        <v>27.78</v>
      </c>
      <c r="G132" s="41">
        <v>28.46</v>
      </c>
      <c r="H132" s="41">
        <v>28.08</v>
      </c>
      <c r="I132" s="41">
        <v>27.94</v>
      </c>
      <c r="J132" s="41">
        <v>28</v>
      </c>
      <c r="K132" s="41">
        <v>27.72</v>
      </c>
      <c r="L132" s="41">
        <v>27.05</v>
      </c>
      <c r="M132" s="41">
        <v>26.77</v>
      </c>
      <c r="N132" s="29">
        <f t="shared" si="42"/>
        <v>26.696666666666662</v>
      </c>
    </row>
    <row r="133" spans="1:14" x14ac:dyDescent="0.25">
      <c r="A133" s="27">
        <v>2000</v>
      </c>
      <c r="B133" s="41">
        <v>25.57</v>
      </c>
      <c r="C133" s="41">
        <v>21.22</v>
      </c>
      <c r="D133" s="41">
        <v>20.3</v>
      </c>
      <c r="E133" s="41">
        <v>23.6</v>
      </c>
      <c r="F133" s="41">
        <v>27.46</v>
      </c>
      <c r="G133" s="41">
        <v>28.33</v>
      </c>
      <c r="H133" s="41">
        <v>27.97</v>
      </c>
      <c r="I133" s="41">
        <v>28.34</v>
      </c>
      <c r="J133" s="41">
        <v>28.2</v>
      </c>
      <c r="K133" s="41">
        <v>27.87</v>
      </c>
      <c r="L133" s="41">
        <v>27.92</v>
      </c>
      <c r="M133" s="41">
        <v>27.16</v>
      </c>
      <c r="N133" s="29">
        <f t="shared" si="42"/>
        <v>26.161666666666672</v>
      </c>
    </row>
    <row r="134" spans="1:14" x14ac:dyDescent="0.25">
      <c r="A134" s="27">
        <v>2001</v>
      </c>
      <c r="B134" s="41">
        <v>25.08</v>
      </c>
      <c r="C134" s="41">
        <v>19.63</v>
      </c>
      <c r="D134" s="41">
        <v>20.25</v>
      </c>
      <c r="E134" s="41">
        <v>22.67</v>
      </c>
      <c r="F134" s="41">
        <v>26.86</v>
      </c>
      <c r="G134" s="41">
        <v>28.39</v>
      </c>
      <c r="H134" s="41">
        <v>28.13</v>
      </c>
      <c r="I134" s="41">
        <v>28.5</v>
      </c>
      <c r="J134" s="41">
        <v>28.37</v>
      </c>
      <c r="K134" s="41">
        <v>28.36</v>
      </c>
      <c r="L134" s="41">
        <v>27.76</v>
      </c>
      <c r="M134" s="41">
        <v>27.53</v>
      </c>
      <c r="N134" s="29">
        <f t="shared" si="42"/>
        <v>25.96083333333333</v>
      </c>
    </row>
    <row r="135" spans="1:14" x14ac:dyDescent="0.25">
      <c r="A135" s="27">
        <v>2002</v>
      </c>
      <c r="B135" s="41">
        <v>27.12</v>
      </c>
      <c r="C135" s="41">
        <v>23.36</v>
      </c>
      <c r="D135" s="41">
        <v>21.21</v>
      </c>
      <c r="E135" s="41">
        <v>24.49</v>
      </c>
      <c r="F135" s="41">
        <v>27.5</v>
      </c>
      <c r="G135" s="41">
        <v>28.76</v>
      </c>
      <c r="H135" s="41">
        <v>28.54</v>
      </c>
      <c r="I135" s="41">
        <v>28.35</v>
      </c>
      <c r="J135" s="41">
        <v>28.54</v>
      </c>
      <c r="K135" s="41">
        <v>28.49</v>
      </c>
      <c r="L135" s="41">
        <v>28.22</v>
      </c>
      <c r="M135" s="41">
        <v>27.82</v>
      </c>
      <c r="N135" s="29">
        <f t="shared" si="42"/>
        <v>26.86666666666666</v>
      </c>
    </row>
    <row r="136" spans="1:14" x14ac:dyDescent="0.25">
      <c r="A136" s="27">
        <v>2003</v>
      </c>
      <c r="B136" s="41">
        <v>23.86</v>
      </c>
      <c r="C136" s="41">
        <v>21.77</v>
      </c>
      <c r="D136" s="41">
        <v>24.36</v>
      </c>
      <c r="E136" s="41">
        <v>26.1</v>
      </c>
      <c r="F136" s="41">
        <v>28.64</v>
      </c>
      <c r="G136" s="41">
        <v>28.43</v>
      </c>
      <c r="H136" s="41">
        <v>28.22</v>
      </c>
      <c r="I136" s="41">
        <v>28.14</v>
      </c>
      <c r="J136" s="41">
        <v>28.55</v>
      </c>
      <c r="K136" s="41">
        <v>28.15</v>
      </c>
      <c r="L136" s="41">
        <v>28.33</v>
      </c>
      <c r="M136" s="41">
        <v>27.85</v>
      </c>
      <c r="N136" s="29">
        <f t="shared" si="42"/>
        <v>26.866666666666664</v>
      </c>
    </row>
    <row r="137" spans="1:14" x14ac:dyDescent="0.25">
      <c r="A137" s="27">
        <v>2004</v>
      </c>
      <c r="B137" s="41">
        <v>26.14</v>
      </c>
      <c r="C137" s="41">
        <v>23.34</v>
      </c>
      <c r="D137" s="41">
        <v>21.02</v>
      </c>
      <c r="E137" s="41">
        <v>24.48</v>
      </c>
      <c r="F137" s="41">
        <v>28.01</v>
      </c>
      <c r="G137" s="41">
        <v>28.43</v>
      </c>
      <c r="H137" s="41">
        <v>28.11</v>
      </c>
      <c r="I137" s="41">
        <v>28.27</v>
      </c>
      <c r="J137" s="41">
        <v>28.17</v>
      </c>
      <c r="K137" s="41">
        <v>28</v>
      </c>
      <c r="L137" s="41">
        <v>28.02</v>
      </c>
      <c r="M137" s="41">
        <v>27.55</v>
      </c>
      <c r="N137" s="29">
        <f t="shared" si="42"/>
        <v>26.628333333333334</v>
      </c>
    </row>
    <row r="138" spans="1:14" x14ac:dyDescent="0.25">
      <c r="A138" s="27">
        <v>2005</v>
      </c>
      <c r="B138" s="41">
        <v>26.06</v>
      </c>
      <c r="C138" s="41">
        <v>20.96</v>
      </c>
      <c r="D138" s="41">
        <v>25.24</v>
      </c>
      <c r="E138" s="41">
        <v>27.07</v>
      </c>
      <c r="F138" s="41">
        <v>28.99</v>
      </c>
      <c r="G138" s="41">
        <v>29.2</v>
      </c>
      <c r="H138" s="41">
        <v>28.82</v>
      </c>
      <c r="I138" s="41">
        <v>28.53</v>
      </c>
      <c r="J138" s="41">
        <v>28.58</v>
      </c>
      <c r="K138" s="41">
        <v>27.84</v>
      </c>
      <c r="L138" s="41">
        <v>27.72</v>
      </c>
      <c r="M138" s="41">
        <v>27.58</v>
      </c>
      <c r="N138" s="29">
        <f t="shared" si="42"/>
        <v>27.215833333333332</v>
      </c>
    </row>
    <row r="139" spans="1:14" x14ac:dyDescent="0.25">
      <c r="A139" s="27">
        <v>2006</v>
      </c>
      <c r="B139" s="41">
        <v>26.89</v>
      </c>
      <c r="C139" s="41">
        <v>22.24</v>
      </c>
      <c r="D139" s="41">
        <v>20.239999999999998</v>
      </c>
      <c r="E139" s="41">
        <v>24.2</v>
      </c>
      <c r="F139" s="41">
        <v>27.91</v>
      </c>
      <c r="G139" s="41">
        <v>28.41</v>
      </c>
      <c r="H139" s="41">
        <v>28.58</v>
      </c>
      <c r="I139" s="41">
        <v>28.53</v>
      </c>
      <c r="J139" s="41">
        <v>28.91</v>
      </c>
      <c r="K139" s="41">
        <v>28.67</v>
      </c>
      <c r="L139" s="41">
        <v>28.29</v>
      </c>
      <c r="M139" s="41">
        <v>28.2</v>
      </c>
      <c r="N139" s="29">
        <f t="shared" si="42"/>
        <v>26.755833333333332</v>
      </c>
    </row>
    <row r="140" spans="1:14" x14ac:dyDescent="0.25">
      <c r="A140" s="27">
        <v>2007</v>
      </c>
      <c r="B140" s="41">
        <v>26.16</v>
      </c>
      <c r="C140" s="41">
        <v>21.41</v>
      </c>
      <c r="D140" s="41">
        <v>21.33</v>
      </c>
      <c r="E140" s="41">
        <v>26.13</v>
      </c>
      <c r="F140" s="41">
        <v>27.76</v>
      </c>
      <c r="G140" s="41">
        <v>28.62</v>
      </c>
      <c r="H140" s="41">
        <v>28.31</v>
      </c>
      <c r="I140" s="41">
        <v>28.44</v>
      </c>
      <c r="J140" s="41"/>
      <c r="K140" s="41"/>
      <c r="L140" s="41">
        <v>27.5</v>
      </c>
      <c r="M140" s="41">
        <v>27.34</v>
      </c>
      <c r="N140" s="29">
        <f t="shared" si="42"/>
        <v>26.3</v>
      </c>
    </row>
    <row r="141" spans="1:14" x14ac:dyDescent="0.25">
      <c r="A141" s="27">
        <v>2008</v>
      </c>
      <c r="B141" s="41">
        <v>25.64</v>
      </c>
      <c r="C141" s="41">
        <v>24.29</v>
      </c>
      <c r="D141" s="41">
        <v>23.28</v>
      </c>
      <c r="E141" s="41">
        <v>25.5</v>
      </c>
      <c r="F141" s="41">
        <v>27.45</v>
      </c>
      <c r="G141" s="41">
        <v>28.54</v>
      </c>
      <c r="H141" s="41">
        <v>28.54</v>
      </c>
      <c r="I141" s="41">
        <v>28.6</v>
      </c>
      <c r="J141" s="41">
        <v>28.37</v>
      </c>
      <c r="K141" s="41">
        <v>28.48</v>
      </c>
      <c r="L141" s="41">
        <v>27.8</v>
      </c>
      <c r="M141" s="41">
        <v>27.16</v>
      </c>
      <c r="N141" s="29">
        <f t="shared" si="42"/>
        <v>26.970833333333335</v>
      </c>
    </row>
    <row r="142" spans="1:14" x14ac:dyDescent="0.25">
      <c r="A142" s="27">
        <v>2009</v>
      </c>
      <c r="B142" s="41">
        <v>25.62</v>
      </c>
      <c r="C142" s="41">
        <v>21.76</v>
      </c>
      <c r="D142" s="41">
        <v>18.850000000000001</v>
      </c>
      <c r="E142" s="41">
        <v>24.12</v>
      </c>
      <c r="F142" s="41">
        <v>27.5</v>
      </c>
      <c r="G142" s="41">
        <v>28.5</v>
      </c>
      <c r="H142" s="41">
        <v>28.62</v>
      </c>
      <c r="I142" s="41">
        <v>28.45</v>
      </c>
      <c r="J142" s="41">
        <v>28.48</v>
      </c>
      <c r="K142" s="41">
        <v>28.27</v>
      </c>
      <c r="L142" s="41">
        <v>28.38</v>
      </c>
      <c r="M142" s="41">
        <v>28.15</v>
      </c>
      <c r="N142" s="29">
        <f t="shared" si="42"/>
        <v>26.391666666666666</v>
      </c>
    </row>
    <row r="143" spans="1:14" x14ac:dyDescent="0.25">
      <c r="A143" s="27">
        <v>2010</v>
      </c>
      <c r="B143" s="41">
        <v>25.71</v>
      </c>
      <c r="C143" s="41">
        <v>24.24</v>
      </c>
      <c r="D143" s="41">
        <v>24.92</v>
      </c>
      <c r="E143" s="41">
        <v>27.32</v>
      </c>
      <c r="F143" s="41">
        <v>28.54</v>
      </c>
      <c r="G143" s="41">
        <v>29.01</v>
      </c>
      <c r="H143" s="41">
        <v>28.52</v>
      </c>
      <c r="I143" s="41">
        <v>28.42</v>
      </c>
      <c r="J143" s="41">
        <v>28.12</v>
      </c>
      <c r="K143" s="41">
        <v>27.6</v>
      </c>
      <c r="L143" s="41">
        <v>27.08</v>
      </c>
      <c r="M143" s="41">
        <v>25.09</v>
      </c>
      <c r="N143" s="29">
        <f t="shared" si="42"/>
        <v>27.047499999999999</v>
      </c>
    </row>
    <row r="144" spans="1:14" x14ac:dyDescent="0.25">
      <c r="A144" s="27">
        <v>2011</v>
      </c>
      <c r="B144" s="41">
        <v>26.04</v>
      </c>
      <c r="C144" s="41">
        <v>23.86</v>
      </c>
      <c r="D144" s="41">
        <v>22.06</v>
      </c>
      <c r="E144" s="41">
        <v>25.54</v>
      </c>
      <c r="F144" s="41">
        <v>27.87</v>
      </c>
      <c r="G144" s="41">
        <v>28.39</v>
      </c>
      <c r="H144" s="41">
        <v>28.28</v>
      </c>
      <c r="I144" s="41">
        <v>28.3</v>
      </c>
      <c r="J144" s="41">
        <v>28.37</v>
      </c>
      <c r="K144" s="41">
        <v>27.97</v>
      </c>
      <c r="L144" s="41">
        <v>27.46</v>
      </c>
      <c r="M144" s="41">
        <v>27.05</v>
      </c>
      <c r="N144" s="29">
        <f t="shared" si="42"/>
        <v>26.765833333333333</v>
      </c>
    </row>
    <row r="145" spans="1:14" x14ac:dyDescent="0.25">
      <c r="A145" s="27">
        <v>2012</v>
      </c>
      <c r="B145" s="41">
        <v>25.13</v>
      </c>
      <c r="C145" s="41">
        <v>22.11</v>
      </c>
      <c r="D145" s="41">
        <v>19.86</v>
      </c>
      <c r="E145" s="41">
        <v>26.73</v>
      </c>
      <c r="F145" s="41">
        <v>27.93</v>
      </c>
      <c r="G145" s="41">
        <v>28.88</v>
      </c>
      <c r="H145" s="41">
        <v>28.45</v>
      </c>
      <c r="I145" s="41">
        <v>28.59</v>
      </c>
      <c r="J145" s="41">
        <v>28.61</v>
      </c>
      <c r="K145" s="41">
        <v>28.31</v>
      </c>
      <c r="L145" s="41">
        <v>27.97</v>
      </c>
      <c r="M145" s="41">
        <v>27.69</v>
      </c>
      <c r="N145" s="29">
        <f t="shared" si="42"/>
        <v>26.688333333333329</v>
      </c>
    </row>
    <row r="146" spans="1:14" x14ac:dyDescent="0.25">
      <c r="A146" s="27">
        <v>2013</v>
      </c>
      <c r="B146" s="41">
        <v>23.98</v>
      </c>
      <c r="C146" s="41">
        <v>20.37</v>
      </c>
      <c r="D146" s="41">
        <v>20.88</v>
      </c>
      <c r="E146" s="41">
        <v>25.49</v>
      </c>
      <c r="F146" s="41">
        <v>27.89</v>
      </c>
      <c r="G146" s="41">
        <v>28.48</v>
      </c>
      <c r="H146" s="41">
        <v>28.25</v>
      </c>
      <c r="I146" s="41">
        <v>27.95</v>
      </c>
      <c r="J146" s="41">
        <v>28.17</v>
      </c>
      <c r="K146" s="41">
        <v>27.98</v>
      </c>
      <c r="L146" s="41">
        <v>28.12</v>
      </c>
      <c r="M146" s="41">
        <v>27.85</v>
      </c>
      <c r="N146" s="29">
        <f t="shared" si="42"/>
        <v>26.284166666666668</v>
      </c>
    </row>
    <row r="147" spans="1:14" x14ac:dyDescent="0.25">
      <c r="A147" s="27">
        <v>2014</v>
      </c>
      <c r="B147" s="41">
        <v>24.98</v>
      </c>
      <c r="C147" s="41">
        <v>22.44</v>
      </c>
      <c r="D147" s="41">
        <v>23.27</v>
      </c>
      <c r="E147" s="41">
        <v>24.23</v>
      </c>
      <c r="F147" s="41">
        <v>28.04</v>
      </c>
      <c r="G147" s="41">
        <v>28.54</v>
      </c>
      <c r="H147" s="41">
        <v>28.79</v>
      </c>
      <c r="I147" s="41">
        <v>28.47</v>
      </c>
      <c r="J147" s="41">
        <v>28.79</v>
      </c>
      <c r="K147" s="41">
        <v>28.58</v>
      </c>
      <c r="L147" s="41">
        <v>28.49</v>
      </c>
      <c r="M147" s="41">
        <v>28.01</v>
      </c>
      <c r="N147" s="29">
        <f t="shared" si="42"/>
        <v>26.885833333333334</v>
      </c>
    </row>
    <row r="148" spans="1:14" x14ac:dyDescent="0.25">
      <c r="A148" s="27">
        <v>2015</v>
      </c>
      <c r="B148" s="41">
        <v>26.27</v>
      </c>
      <c r="C148" s="41">
        <v>23.84</v>
      </c>
      <c r="D148" s="41">
        <v>20.239999999999998</v>
      </c>
      <c r="E148" s="41">
        <v>24.56</v>
      </c>
      <c r="F148" s="41">
        <v>28.13</v>
      </c>
      <c r="G148" s="41">
        <v>28.8</v>
      </c>
      <c r="H148" s="41">
        <v>28.82</v>
      </c>
      <c r="I148" s="41">
        <v>28.77</v>
      </c>
      <c r="J148" s="41">
        <v>29.17</v>
      </c>
      <c r="K148" s="41">
        <v>29.29</v>
      </c>
      <c r="L148" s="41">
        <v>28.96</v>
      </c>
      <c r="M148" s="41">
        <v>28.69</v>
      </c>
      <c r="N148" s="29">
        <f t="shared" si="42"/>
        <v>27.128333333333334</v>
      </c>
    </row>
    <row r="149" spans="1:14" x14ac:dyDescent="0.25">
      <c r="A149" s="27">
        <v>2016</v>
      </c>
      <c r="B149" s="41">
        <v>25.42</v>
      </c>
      <c r="C149" s="41">
        <v>21.78</v>
      </c>
      <c r="D149" s="41">
        <v>22.05</v>
      </c>
      <c r="E149" s="41">
        <v>23.27</v>
      </c>
      <c r="F149" s="41">
        <v>27.93</v>
      </c>
      <c r="G149" s="41">
        <v>28.82</v>
      </c>
      <c r="H149" s="41">
        <v>28.47</v>
      </c>
      <c r="I149" s="41">
        <v>28.33</v>
      </c>
      <c r="J149" s="41">
        <v>28.56</v>
      </c>
      <c r="K149" s="41">
        <v>28.26</v>
      </c>
      <c r="L149" s="41">
        <v>27.51</v>
      </c>
      <c r="M149" s="41">
        <v>27.45</v>
      </c>
      <c r="N149" s="29">
        <f t="shared" si="42"/>
        <v>26.487499999999997</v>
      </c>
    </row>
    <row r="150" spans="1:14" x14ac:dyDescent="0.25">
      <c r="A150" s="27">
        <v>2017</v>
      </c>
      <c r="B150" s="41">
        <v>25.96</v>
      </c>
      <c r="C150" s="41">
        <v>19.940000000000001</v>
      </c>
      <c r="D150" s="41">
        <v>22.25</v>
      </c>
      <c r="E150" s="41">
        <v>24.18</v>
      </c>
      <c r="F150" s="41">
        <v>28.41</v>
      </c>
      <c r="G150" s="41">
        <v>28.81</v>
      </c>
      <c r="H150" s="41">
        <v>28.72</v>
      </c>
      <c r="I150" s="41">
        <v>28.68</v>
      </c>
      <c r="J150" s="41">
        <v>28.79</v>
      </c>
      <c r="K150" s="41">
        <v>28.29</v>
      </c>
      <c r="L150" s="41">
        <v>27.87</v>
      </c>
      <c r="M150" s="41">
        <v>27.1</v>
      </c>
      <c r="N150" s="29">
        <f t="shared" si="42"/>
        <v>26.583333333333339</v>
      </c>
    </row>
    <row r="151" spans="1:14" x14ac:dyDescent="0.25">
      <c r="A151" s="27">
        <v>2018</v>
      </c>
      <c r="B151" s="41">
        <v>27.01</v>
      </c>
      <c r="C151" s="41">
        <v>19.77</v>
      </c>
      <c r="D151" s="41">
        <v>21.02</v>
      </c>
      <c r="E151" s="41">
        <v>24.39</v>
      </c>
      <c r="F151" s="41">
        <v>27.87</v>
      </c>
      <c r="G151" s="41">
        <v>28.312999999999999</v>
      </c>
      <c r="H151" s="41">
        <v>28.251999999999999</v>
      </c>
      <c r="I151" s="41">
        <v>28.306999999999999</v>
      </c>
      <c r="J151" s="41">
        <v>28.515999999999998</v>
      </c>
      <c r="K151" s="41">
        <v>28.303999999999998</v>
      </c>
      <c r="L151" s="41">
        <v>28.347999999999999</v>
      </c>
      <c r="M151" s="41">
        <v>27.376000000000001</v>
      </c>
      <c r="N151" s="29">
        <f t="shared" si="42"/>
        <v>26.45633333333333</v>
      </c>
    </row>
    <row r="152" spans="1:14" x14ac:dyDescent="0.25">
      <c r="A152" s="27">
        <v>2019</v>
      </c>
      <c r="B152" s="41">
        <v>22.006</v>
      </c>
      <c r="C152" s="41">
        <v>20.657</v>
      </c>
      <c r="D152" s="41">
        <v>19.587</v>
      </c>
      <c r="E152" s="41">
        <v>24.672000000000001</v>
      </c>
      <c r="F152" s="41">
        <v>28.231000000000002</v>
      </c>
      <c r="G152" s="41">
        <v>29.076000000000001</v>
      </c>
      <c r="H152" s="41">
        <v>28.736999999999998</v>
      </c>
      <c r="I152" s="41">
        <v>28.593</v>
      </c>
      <c r="J152" s="41">
        <v>28.427</v>
      </c>
      <c r="K152" s="41">
        <v>28.326000000000001</v>
      </c>
      <c r="L152" s="41">
        <v>28.123999999999999</v>
      </c>
      <c r="M152" s="41">
        <v>27.984000000000002</v>
      </c>
      <c r="N152" s="29">
        <f t="shared" si="42"/>
        <v>26.201666666666664</v>
      </c>
    </row>
    <row r="153" spans="1:14" x14ac:dyDescent="0.25">
      <c r="A153" s="27">
        <v>2020</v>
      </c>
      <c r="B153" s="41">
        <v>26.106999999999999</v>
      </c>
      <c r="C153" s="41">
        <v>23.49</v>
      </c>
      <c r="D153" s="41">
        <v>19.501999999999999</v>
      </c>
      <c r="E153" s="41">
        <v>25.263999999999999</v>
      </c>
      <c r="F153" s="41">
        <v>28.494</v>
      </c>
      <c r="G153" s="41">
        <v>28.902000000000001</v>
      </c>
      <c r="H153" s="41">
        <v>28.408000000000001</v>
      </c>
      <c r="I153" s="41">
        <v>28.265999999999998</v>
      </c>
      <c r="J153" s="41">
        <v>28.393999999999998</v>
      </c>
      <c r="K153" s="41">
        <v>28.181999999999999</v>
      </c>
      <c r="L153" s="41">
        <v>28.053999999999998</v>
      </c>
      <c r="M153" s="41"/>
      <c r="N153" s="29"/>
    </row>
    <row r="154" spans="1:14" x14ac:dyDescent="0.25">
      <c r="A154" s="27">
        <v>2021</v>
      </c>
      <c r="B154" s="41"/>
      <c r="C154" s="41"/>
      <c r="D154" s="41"/>
      <c r="E154" s="41"/>
      <c r="M154" s="41">
        <v>27.478999999999999</v>
      </c>
      <c r="N154" s="29"/>
    </row>
    <row r="155" spans="1:14" x14ac:dyDescent="0.25">
      <c r="A155" s="27">
        <v>2022</v>
      </c>
      <c r="B155" s="41">
        <v>25.838999999999999</v>
      </c>
      <c r="C155" s="41">
        <v>24.844000000000001</v>
      </c>
      <c r="D155" s="41">
        <v>23.048999999999999</v>
      </c>
      <c r="E155" s="41">
        <v>26.439</v>
      </c>
      <c r="F155" s="41">
        <v>28.456</v>
      </c>
      <c r="G155" s="41"/>
      <c r="H155" s="41"/>
      <c r="I155" s="41"/>
      <c r="J155" s="41"/>
      <c r="K155" s="41"/>
      <c r="L155" s="41"/>
      <c r="M155" s="41"/>
      <c r="N155" s="29"/>
    </row>
    <row r="156" spans="1:14" x14ac:dyDescent="0.25">
      <c r="A156" s="27">
        <v>2023</v>
      </c>
      <c r="B156" s="41"/>
      <c r="C156" s="41"/>
      <c r="D156" s="41"/>
      <c r="E156" s="41"/>
      <c r="F156" s="41"/>
      <c r="G156" s="41"/>
      <c r="H156" s="41"/>
      <c r="I156" s="41"/>
      <c r="J156" s="41"/>
      <c r="K156" s="41"/>
      <c r="L156" s="41"/>
      <c r="M156" s="41"/>
      <c r="N156" s="29"/>
    </row>
    <row r="157" spans="1:14" x14ac:dyDescent="0.25">
      <c r="A157" s="27">
        <v>2024</v>
      </c>
      <c r="B157" s="41"/>
      <c r="C157" s="41"/>
      <c r="D157" s="41"/>
      <c r="E157" s="41"/>
      <c r="F157" s="41"/>
      <c r="G157" s="41"/>
      <c r="H157" s="41"/>
      <c r="I157" s="41"/>
      <c r="J157" s="41"/>
      <c r="K157" s="41"/>
      <c r="L157" s="41"/>
      <c r="M157" s="41"/>
      <c r="N157" s="29"/>
    </row>
    <row r="158" spans="1:14" x14ac:dyDescent="0.25">
      <c r="A158" s="27">
        <v>2025</v>
      </c>
      <c r="B158" s="41"/>
      <c r="C158" s="41"/>
      <c r="D158" s="41"/>
      <c r="E158" s="41"/>
      <c r="F158" s="41"/>
      <c r="G158" s="41"/>
      <c r="H158" s="41"/>
      <c r="I158" s="41"/>
      <c r="J158" s="41"/>
      <c r="K158" s="41"/>
      <c r="L158" s="41"/>
      <c r="M158" s="41"/>
      <c r="N158" s="29"/>
    </row>
    <row r="159" spans="1:14" x14ac:dyDescent="0.25">
      <c r="A159" s="27">
        <v>2026</v>
      </c>
      <c r="M159"/>
      <c r="N159" s="29"/>
    </row>
    <row r="160" spans="1:14" x14ac:dyDescent="0.25">
      <c r="A160" s="3"/>
      <c r="N160" s="22"/>
    </row>
    <row r="161" spans="1:14" x14ac:dyDescent="0.25">
      <c r="A161" s="27" t="s">
        <v>78</v>
      </c>
      <c r="B161" s="41">
        <f t="shared" ref="B161:L161" si="43">AVERAGE(B128:B158)</f>
        <v>25.649307692307694</v>
      </c>
      <c r="C161" s="41">
        <f t="shared" si="43"/>
        <v>22.685038461538468</v>
      </c>
      <c r="D161" s="41">
        <f t="shared" si="43"/>
        <v>21.789923076923078</v>
      </c>
      <c r="E161" s="41">
        <f t="shared" si="43"/>
        <v>25.062115384615385</v>
      </c>
      <c r="F161" s="41">
        <f t="shared" si="43"/>
        <v>28.020807692307692</v>
      </c>
      <c r="G161" s="41">
        <f t="shared" si="43"/>
        <v>28.655423076923078</v>
      </c>
      <c r="H161" s="41">
        <f t="shared" si="43"/>
        <v>28.4495</v>
      </c>
      <c r="I161" s="41">
        <f t="shared" si="43"/>
        <v>28.416384615384612</v>
      </c>
      <c r="J161" s="41">
        <f t="shared" si="43"/>
        <v>28.520279999999993</v>
      </c>
      <c r="K161" s="41">
        <f t="shared" si="43"/>
        <v>28.254079999999998</v>
      </c>
      <c r="L161" s="41">
        <f t="shared" si="43"/>
        <v>27.95869230769231</v>
      </c>
      <c r="M161" s="41">
        <f t="shared" ref="M161:N161" si="44">AVERAGE(M128:M159)</f>
        <v>27.434576923076925</v>
      </c>
      <c r="N161" s="29">
        <f t="shared" si="44"/>
        <v>26.769139047619049</v>
      </c>
    </row>
    <row r="162" spans="1:14" x14ac:dyDescent="0.25">
      <c r="A162" s="27" t="s">
        <v>79</v>
      </c>
      <c r="B162" s="41">
        <f t="shared" ref="B162:L162" si="45">STDEV(B128:B158)</f>
        <v>1.1187795768329263</v>
      </c>
      <c r="C162" s="41">
        <f t="shared" si="45"/>
        <v>1.9562951204921866</v>
      </c>
      <c r="D162" s="41">
        <f t="shared" si="45"/>
        <v>1.9116164243503855</v>
      </c>
      <c r="E162" s="41">
        <f t="shared" si="45"/>
        <v>1.2365675825258584</v>
      </c>
      <c r="F162" s="41">
        <f t="shared" si="45"/>
        <v>0.50960675185721527</v>
      </c>
      <c r="G162" s="41">
        <f t="shared" si="45"/>
        <v>0.30233652416827506</v>
      </c>
      <c r="H162" s="41">
        <f t="shared" si="45"/>
        <v>0.30756661067157481</v>
      </c>
      <c r="I162" s="41">
        <f t="shared" si="45"/>
        <v>0.24500401252601164</v>
      </c>
      <c r="J162" s="41">
        <f t="shared" si="45"/>
        <v>0.30588934818547242</v>
      </c>
      <c r="K162" s="41">
        <f t="shared" si="45"/>
        <v>0.38859253724177434</v>
      </c>
      <c r="L162" s="41">
        <f t="shared" si="45"/>
        <v>0.44522495610473284</v>
      </c>
      <c r="M162" s="41">
        <f t="shared" ref="M162:N162" si="46">STDEV(M128:M159)</f>
        <v>0.69263520979383786</v>
      </c>
      <c r="N162" s="29">
        <f t="shared" si="46"/>
        <v>0.48506831552239582</v>
      </c>
    </row>
    <row r="163" spans="1:14" x14ac:dyDescent="0.25">
      <c r="A163" s="27" t="s">
        <v>80</v>
      </c>
      <c r="B163" s="41">
        <f t="shared" ref="B163:N163" si="47">B162/B161*100</f>
        <v>4.3618314780809921</v>
      </c>
      <c r="C163" s="41">
        <f t="shared" si="47"/>
        <v>8.6237240629280976</v>
      </c>
      <c r="D163" s="41">
        <f t="shared" si="47"/>
        <v>8.7729379199824233</v>
      </c>
      <c r="E163" s="41">
        <f t="shared" si="47"/>
        <v>4.9340112099433435</v>
      </c>
      <c r="F163" s="41">
        <f t="shared" si="47"/>
        <v>1.8186726002088556</v>
      </c>
      <c r="G163" s="41">
        <f t="shared" si="47"/>
        <v>1.0550761137138964</v>
      </c>
      <c r="H163" s="41">
        <f t="shared" si="47"/>
        <v>1.0810967175928392</v>
      </c>
      <c r="I163" s="41">
        <f t="shared" si="47"/>
        <v>0.86219276604725648</v>
      </c>
      <c r="J163" s="41">
        <f t="shared" si="47"/>
        <v>1.072532766808294</v>
      </c>
      <c r="K163" s="41">
        <f t="shared" si="47"/>
        <v>1.3753501697516761</v>
      </c>
      <c r="L163" s="41">
        <f t="shared" si="47"/>
        <v>1.5924384130878593</v>
      </c>
      <c r="M163" s="41">
        <f t="shared" si="47"/>
        <v>2.5246797562648737</v>
      </c>
      <c r="N163" s="29">
        <f t="shared" si="47"/>
        <v>1.8120430196111954</v>
      </c>
    </row>
    <row r="164" spans="1:14" x14ac:dyDescent="0.25">
      <c r="A164" s="27" t="s">
        <v>81</v>
      </c>
      <c r="B164" s="41">
        <f t="shared" ref="B164:L164" si="48">MIN(B128:B158)</f>
        <v>22.006</v>
      </c>
      <c r="C164" s="41">
        <f t="shared" si="48"/>
        <v>19.63</v>
      </c>
      <c r="D164" s="41">
        <f t="shared" si="48"/>
        <v>18.850000000000001</v>
      </c>
      <c r="E164" s="41">
        <f t="shared" si="48"/>
        <v>22.67</v>
      </c>
      <c r="F164" s="41">
        <f t="shared" si="48"/>
        <v>26.86</v>
      </c>
      <c r="G164" s="41">
        <f t="shared" si="48"/>
        <v>28.2</v>
      </c>
      <c r="H164" s="41">
        <f t="shared" si="48"/>
        <v>27.97</v>
      </c>
      <c r="I164" s="41">
        <f t="shared" si="48"/>
        <v>27.94</v>
      </c>
      <c r="J164" s="41">
        <f t="shared" si="48"/>
        <v>28</v>
      </c>
      <c r="K164" s="41">
        <f t="shared" si="48"/>
        <v>27.6</v>
      </c>
      <c r="L164" s="41">
        <f t="shared" si="48"/>
        <v>27.05</v>
      </c>
      <c r="M164" s="41">
        <f t="shared" ref="M164:N164" si="49">MIN(M128:M159)</f>
        <v>25.09</v>
      </c>
      <c r="N164" s="29">
        <f t="shared" si="49"/>
        <v>25.96083333333333</v>
      </c>
    </row>
    <row r="165" spans="1:14" x14ac:dyDescent="0.25">
      <c r="A165" s="27" t="s">
        <v>82</v>
      </c>
      <c r="B165" s="41">
        <f t="shared" ref="B165:L165" si="50">MAX(B128:B158)</f>
        <v>27.15</v>
      </c>
      <c r="C165" s="41">
        <f t="shared" si="50"/>
        <v>26.68</v>
      </c>
      <c r="D165" s="41">
        <f t="shared" si="50"/>
        <v>25.81</v>
      </c>
      <c r="E165" s="41">
        <f t="shared" si="50"/>
        <v>27.32</v>
      </c>
      <c r="F165" s="41">
        <f t="shared" si="50"/>
        <v>29.19</v>
      </c>
      <c r="G165" s="41">
        <f t="shared" si="50"/>
        <v>29.39</v>
      </c>
      <c r="H165" s="41">
        <f t="shared" si="50"/>
        <v>29.22</v>
      </c>
      <c r="I165" s="41">
        <f t="shared" si="50"/>
        <v>28.95</v>
      </c>
      <c r="J165" s="41">
        <f t="shared" si="50"/>
        <v>29.2</v>
      </c>
      <c r="K165" s="41">
        <f t="shared" si="50"/>
        <v>29.29</v>
      </c>
      <c r="L165" s="41">
        <f t="shared" si="50"/>
        <v>28.96</v>
      </c>
      <c r="M165" s="41">
        <f t="shared" ref="M165:N165" si="51">MAX(M128:M159)</f>
        <v>28.69</v>
      </c>
      <c r="N165" s="29">
        <f t="shared" si="51"/>
        <v>28.157142857142862</v>
      </c>
    </row>
    <row r="166" spans="1:14" x14ac:dyDescent="0.25">
      <c r="A166" s="27" t="s">
        <v>83</v>
      </c>
      <c r="B166" s="41">
        <f t="shared" ref="B166:L166" si="52">QUARTILE(B128:B158,1)</f>
        <v>25.202500000000001</v>
      </c>
      <c r="C166" s="41">
        <f t="shared" si="52"/>
        <v>21.267499999999998</v>
      </c>
      <c r="D166" s="41">
        <f t="shared" si="52"/>
        <v>20.2425</v>
      </c>
      <c r="E166" s="41">
        <f t="shared" si="52"/>
        <v>24.2075</v>
      </c>
      <c r="F166" s="41">
        <f t="shared" si="52"/>
        <v>27.765000000000001</v>
      </c>
      <c r="G166" s="41">
        <f t="shared" si="52"/>
        <v>28.43</v>
      </c>
      <c r="H166" s="41">
        <f t="shared" si="52"/>
        <v>28.227499999999999</v>
      </c>
      <c r="I166" s="41">
        <f t="shared" si="52"/>
        <v>28.301749999999998</v>
      </c>
      <c r="J166" s="41">
        <f t="shared" si="52"/>
        <v>28.37</v>
      </c>
      <c r="K166" s="41">
        <f t="shared" si="52"/>
        <v>27.97</v>
      </c>
      <c r="L166" s="41">
        <f t="shared" si="52"/>
        <v>27.73</v>
      </c>
      <c r="M166" s="41">
        <f t="shared" ref="M166:N166" si="53">QUARTILE(M128:M159,1)</f>
        <v>27.16</v>
      </c>
      <c r="N166" s="29">
        <f t="shared" si="53"/>
        <v>26.45633333333333</v>
      </c>
    </row>
    <row r="167" spans="1:14" x14ac:dyDescent="0.25">
      <c r="A167" s="27" t="s">
        <v>84</v>
      </c>
      <c r="B167" s="41">
        <f t="shared" ref="B167:L167" si="54">QUARTILE(B128:B158,2)</f>
        <v>25.889499999999998</v>
      </c>
      <c r="C167" s="41">
        <f t="shared" si="54"/>
        <v>22.34</v>
      </c>
      <c r="D167" s="41">
        <f t="shared" si="54"/>
        <v>21.27</v>
      </c>
      <c r="E167" s="41">
        <f t="shared" si="54"/>
        <v>24.731000000000002</v>
      </c>
      <c r="F167" s="41">
        <f t="shared" si="54"/>
        <v>27.93</v>
      </c>
      <c r="G167" s="41">
        <f t="shared" si="54"/>
        <v>28.54</v>
      </c>
      <c r="H167" s="41">
        <f t="shared" si="54"/>
        <v>28.46</v>
      </c>
      <c r="I167" s="41">
        <f t="shared" si="54"/>
        <v>28.43</v>
      </c>
      <c r="J167" s="41">
        <f t="shared" si="54"/>
        <v>28.515999999999998</v>
      </c>
      <c r="K167" s="41">
        <f t="shared" si="54"/>
        <v>28.27</v>
      </c>
      <c r="L167" s="41">
        <f t="shared" si="54"/>
        <v>28.036999999999999</v>
      </c>
      <c r="M167" s="41">
        <f t="shared" ref="M167:N167" si="55">QUARTILE(M128:M159,2)</f>
        <v>27.54</v>
      </c>
      <c r="N167" s="29">
        <f t="shared" si="55"/>
        <v>26.755833333333332</v>
      </c>
    </row>
    <row r="168" spans="1:14" x14ac:dyDescent="0.25">
      <c r="A168" s="27" t="s">
        <v>85</v>
      </c>
      <c r="B168" s="41">
        <f t="shared" ref="B168:L168" si="56">QUARTILE(B128:B158,3)</f>
        <v>26.155000000000001</v>
      </c>
      <c r="C168" s="41">
        <f t="shared" si="56"/>
        <v>24.145</v>
      </c>
      <c r="D168" s="41">
        <f t="shared" si="56"/>
        <v>23.214749999999999</v>
      </c>
      <c r="E168" s="41">
        <f t="shared" si="56"/>
        <v>26.03</v>
      </c>
      <c r="F168" s="41">
        <f t="shared" si="56"/>
        <v>28.36525</v>
      </c>
      <c r="G168" s="41">
        <f t="shared" si="56"/>
        <v>28.864999999999998</v>
      </c>
      <c r="H168" s="41">
        <f t="shared" si="56"/>
        <v>28.695</v>
      </c>
      <c r="I168" s="41">
        <f t="shared" si="56"/>
        <v>28.574999999999999</v>
      </c>
      <c r="J168" s="41">
        <f t="shared" si="56"/>
        <v>28.61</v>
      </c>
      <c r="K168" s="41">
        <f t="shared" si="56"/>
        <v>28.48</v>
      </c>
      <c r="L168" s="41">
        <f t="shared" si="56"/>
        <v>28.272500000000001</v>
      </c>
      <c r="M168" s="41">
        <f t="shared" ref="M168:N168" si="57">QUARTILE(M128:M159,3)</f>
        <v>27.842500000000001</v>
      </c>
      <c r="N168" s="29">
        <f t="shared" si="57"/>
        <v>26.970833333333335</v>
      </c>
    </row>
    <row r="169" spans="1:14" x14ac:dyDescent="0.25">
      <c r="A169" s="27"/>
      <c r="B169" s="41"/>
      <c r="C169" s="41"/>
      <c r="D169" s="41"/>
      <c r="E169" s="41"/>
      <c r="F169" s="41"/>
      <c r="G169" s="41"/>
      <c r="H169" s="41"/>
      <c r="I169" s="41"/>
      <c r="J169" s="41"/>
      <c r="K169" s="41"/>
      <c r="L169" s="41"/>
      <c r="M169" s="41"/>
      <c r="N169" s="29"/>
    </row>
    <row r="170" spans="1:14" ht="15.75" x14ac:dyDescent="0.25">
      <c r="A170" s="23" t="s">
        <v>231</v>
      </c>
    </row>
    <row r="171" spans="1:14" ht="15.75" x14ac:dyDescent="0.25">
      <c r="A171" s="24" t="s">
        <v>64</v>
      </c>
      <c r="B171" s="48" t="s">
        <v>65</v>
      </c>
      <c r="C171" s="48" t="s">
        <v>66</v>
      </c>
      <c r="D171" s="48" t="s">
        <v>67</v>
      </c>
      <c r="E171" s="48" t="s">
        <v>68</v>
      </c>
      <c r="F171" s="48" t="s">
        <v>69</v>
      </c>
      <c r="G171" s="48" t="s">
        <v>70</v>
      </c>
      <c r="H171" s="48" t="s">
        <v>71</v>
      </c>
      <c r="I171" s="48" t="s">
        <v>72</v>
      </c>
      <c r="J171" s="48" t="s">
        <v>73</v>
      </c>
      <c r="K171" s="48" t="s">
        <v>74</v>
      </c>
      <c r="L171" s="48" t="s">
        <v>75</v>
      </c>
      <c r="M171" s="48" t="s">
        <v>76</v>
      </c>
      <c r="N171" s="26" t="s">
        <v>77</v>
      </c>
    </row>
    <row r="172" spans="1:14" x14ac:dyDescent="0.25">
      <c r="A172" s="27">
        <v>2017</v>
      </c>
      <c r="B172" s="41"/>
      <c r="C172" s="41"/>
      <c r="D172" s="41"/>
      <c r="E172" s="41"/>
      <c r="F172" s="41"/>
      <c r="G172" s="41"/>
      <c r="H172" s="41"/>
      <c r="I172" s="41">
        <v>28.93</v>
      </c>
      <c r="J172" s="41">
        <v>28.92</v>
      </c>
      <c r="K172" s="41">
        <v>28.39</v>
      </c>
      <c r="L172" s="41">
        <v>28.08</v>
      </c>
      <c r="M172" s="41">
        <v>27.55</v>
      </c>
      <c r="N172" s="29">
        <f t="shared" ref="N172:N174" si="58">AVERAGE(B172:M172)</f>
        <v>28.374000000000002</v>
      </c>
    </row>
    <row r="173" spans="1:14" x14ac:dyDescent="0.25">
      <c r="A173" s="27">
        <v>2018</v>
      </c>
      <c r="B173" s="41">
        <v>27.663</v>
      </c>
      <c r="C173" s="41">
        <v>22.794</v>
      </c>
      <c r="D173" s="41">
        <v>23.327000000000002</v>
      </c>
      <c r="E173" s="41">
        <v>25.911000000000001</v>
      </c>
      <c r="F173" s="41">
        <v>28.462</v>
      </c>
      <c r="G173" s="41">
        <v>28.664000000000001</v>
      </c>
      <c r="H173" s="41">
        <v>28.614000000000001</v>
      </c>
      <c r="I173" s="41">
        <v>28.837</v>
      </c>
      <c r="J173" s="41">
        <v>28.893000000000001</v>
      </c>
      <c r="K173" s="41">
        <v>28.407</v>
      </c>
      <c r="L173" s="41">
        <v>28.568000000000001</v>
      </c>
      <c r="M173" s="41">
        <v>28.148</v>
      </c>
      <c r="N173" s="29">
        <f t="shared" si="58"/>
        <v>27.357333333333333</v>
      </c>
    </row>
    <row r="174" spans="1:14" x14ac:dyDescent="0.25">
      <c r="A174" s="27">
        <v>2019</v>
      </c>
      <c r="B174" s="41">
        <v>23.911999999999999</v>
      </c>
      <c r="C174" s="41">
        <v>22.847999999999999</v>
      </c>
      <c r="D174" s="41">
        <v>21.510999999999999</v>
      </c>
      <c r="E174" s="41">
        <v>25.739000000000001</v>
      </c>
      <c r="F174" s="41">
        <v>28.65</v>
      </c>
      <c r="G174" s="41">
        <v>29.254999999999999</v>
      </c>
      <c r="H174" s="41">
        <v>29.029</v>
      </c>
      <c r="I174" s="41">
        <v>28.917999999999999</v>
      </c>
      <c r="J174" s="41">
        <v>28.576000000000001</v>
      </c>
      <c r="K174" s="41">
        <v>28.385999999999999</v>
      </c>
      <c r="L174" s="41">
        <v>28.518999999999998</v>
      </c>
      <c r="M174" s="41">
        <v>28.448</v>
      </c>
      <c r="N174" s="29">
        <f t="shared" si="58"/>
        <v>26.982583333333334</v>
      </c>
    </row>
    <row r="175" spans="1:14" x14ac:dyDescent="0.25">
      <c r="A175" s="27">
        <v>2020</v>
      </c>
      <c r="B175" s="41">
        <v>27.341000000000001</v>
      </c>
      <c r="C175" s="41">
        <v>25.021999999999998</v>
      </c>
      <c r="D175" s="41">
        <v>21.571999999999999</v>
      </c>
      <c r="E175" s="41">
        <v>26.823</v>
      </c>
      <c r="F175" s="41">
        <v>28.83</v>
      </c>
      <c r="G175" s="41">
        <v>28.992999999999999</v>
      </c>
      <c r="H175" s="41">
        <v>28.542000000000002</v>
      </c>
      <c r="I175" s="41">
        <v>28.484000000000002</v>
      </c>
      <c r="J175" s="41">
        <v>28.571000000000002</v>
      </c>
      <c r="K175" s="41">
        <v>28.286999999999999</v>
      </c>
      <c r="L175" s="41">
        <v>28.097000000000001</v>
      </c>
      <c r="M175"/>
      <c r="N175" s="29"/>
    </row>
    <row r="176" spans="1:14" x14ac:dyDescent="0.25">
      <c r="A176" s="27">
        <v>2021</v>
      </c>
      <c r="B176" s="41"/>
      <c r="C176" s="41"/>
      <c r="D176" s="41"/>
      <c r="E176" s="41"/>
      <c r="F176" s="41">
        <v>28.841000000000001</v>
      </c>
      <c r="G176" s="41">
        <v>29.007000000000001</v>
      </c>
      <c r="H176" s="41">
        <v>28.97</v>
      </c>
      <c r="I176" s="41">
        <v>28.718</v>
      </c>
      <c r="J176" s="41">
        <v>28.808</v>
      </c>
      <c r="K176" s="41">
        <v>29.114000000000001</v>
      </c>
      <c r="L176" s="41">
        <v>28.518999999999998</v>
      </c>
      <c r="M176" s="41">
        <v>27.945</v>
      </c>
      <c r="N176" s="29"/>
    </row>
    <row r="177" spans="1:14" x14ac:dyDescent="0.25">
      <c r="A177" s="27">
        <v>2022</v>
      </c>
      <c r="B177" s="41">
        <v>26.731000000000002</v>
      </c>
      <c r="C177" s="41">
        <v>26.285</v>
      </c>
      <c r="D177" s="41">
        <v>24.46</v>
      </c>
      <c r="E177" s="41">
        <v>27.62</v>
      </c>
      <c r="F177" s="41">
        <v>28.731999999999999</v>
      </c>
      <c r="G177" s="41"/>
      <c r="H177" s="41"/>
      <c r="I177" s="41"/>
      <c r="J177" s="41"/>
      <c r="K177" s="41"/>
      <c r="L177" s="41"/>
      <c r="M177" s="41"/>
      <c r="N177" s="29"/>
    </row>
    <row r="178" spans="1:14" x14ac:dyDescent="0.25">
      <c r="A178" s="27">
        <v>2023</v>
      </c>
      <c r="B178" s="41"/>
      <c r="C178" s="41"/>
      <c r="D178" s="41"/>
      <c r="E178" s="41"/>
      <c r="F178" s="41"/>
      <c r="G178" s="41"/>
      <c r="H178" s="41"/>
      <c r="I178" s="41"/>
      <c r="J178" s="41"/>
      <c r="K178" s="41"/>
      <c r="L178" s="41"/>
      <c r="M178" s="41"/>
      <c r="N178" s="29"/>
    </row>
    <row r="179" spans="1:14" x14ac:dyDescent="0.25">
      <c r="A179" s="27">
        <v>2024</v>
      </c>
      <c r="B179" s="41"/>
      <c r="C179" s="41"/>
      <c r="D179" s="41"/>
      <c r="E179" s="41"/>
      <c r="F179" s="41"/>
      <c r="G179" s="41"/>
      <c r="H179" s="41"/>
      <c r="I179" s="41"/>
      <c r="J179" s="41"/>
      <c r="K179" s="41"/>
      <c r="L179" s="41"/>
      <c r="M179" s="41"/>
      <c r="N179" s="29"/>
    </row>
    <row r="180" spans="1:14" x14ac:dyDescent="0.25">
      <c r="A180" s="27">
        <v>2025</v>
      </c>
      <c r="B180" s="41"/>
      <c r="C180" s="41"/>
      <c r="D180" s="41"/>
      <c r="E180" s="41"/>
      <c r="F180" s="41"/>
      <c r="G180" s="41"/>
      <c r="H180" s="41"/>
      <c r="I180" s="41"/>
      <c r="J180" s="41"/>
      <c r="K180" s="41"/>
      <c r="L180" s="41"/>
      <c r="M180" s="41"/>
      <c r="N180" s="29"/>
    </row>
    <row r="181" spans="1:14" x14ac:dyDescent="0.25">
      <c r="A181" s="27">
        <v>2026</v>
      </c>
      <c r="B181" s="41"/>
      <c r="C181" s="41"/>
      <c r="D181" s="41"/>
      <c r="E181" s="41"/>
      <c r="F181" s="41"/>
      <c r="G181" s="41"/>
      <c r="H181" s="41"/>
      <c r="I181" s="41"/>
      <c r="J181" s="41"/>
      <c r="K181" s="41"/>
      <c r="L181" s="41"/>
      <c r="M181" s="41"/>
      <c r="N181" s="29"/>
    </row>
    <row r="182" spans="1:14" x14ac:dyDescent="0.25">
      <c r="A182" s="3"/>
      <c r="N182" s="22"/>
    </row>
    <row r="183" spans="1:14" x14ac:dyDescent="0.25">
      <c r="A183" s="27" t="s">
        <v>78</v>
      </c>
      <c r="B183" s="41">
        <f>AVERAGE(B172:B181)</f>
        <v>26.411749999999998</v>
      </c>
      <c r="C183" s="41">
        <f t="shared" ref="C183:M183" si="59">AVERAGE(C172:C181)</f>
        <v>24.237249999999996</v>
      </c>
      <c r="D183" s="41">
        <f t="shared" si="59"/>
        <v>22.717500000000001</v>
      </c>
      <c r="E183" s="41">
        <f t="shared" si="59"/>
        <v>26.523250000000004</v>
      </c>
      <c r="F183" s="41">
        <f t="shared" si="59"/>
        <v>28.702999999999996</v>
      </c>
      <c r="G183" s="41">
        <f t="shared" si="59"/>
        <v>28.979749999999999</v>
      </c>
      <c r="H183" s="41">
        <f t="shared" si="59"/>
        <v>28.78875</v>
      </c>
      <c r="I183" s="41">
        <f t="shared" si="59"/>
        <v>28.7774</v>
      </c>
      <c r="J183" s="41">
        <f t="shared" si="59"/>
        <v>28.753599999999999</v>
      </c>
      <c r="K183" s="41">
        <f t="shared" si="59"/>
        <v>28.5168</v>
      </c>
      <c r="L183" s="41">
        <f t="shared" si="59"/>
        <v>28.356600000000004</v>
      </c>
      <c r="M183" s="41">
        <f t="shared" si="59"/>
        <v>28.022750000000002</v>
      </c>
      <c r="N183" s="29">
        <f t="shared" ref="N183" si="60">AVERAGE(N172:N174)</f>
        <v>27.571305555555558</v>
      </c>
    </row>
    <row r="184" spans="1:14" x14ac:dyDescent="0.25">
      <c r="A184" s="27" t="s">
        <v>79</v>
      </c>
      <c r="B184" s="41">
        <f>STDEV(B172:B181)</f>
        <v>1.7107311058920596</v>
      </c>
      <c r="C184" s="41">
        <f t="shared" ref="C184:M184" si="61">STDEV(C172:C181)</f>
        <v>1.7148468104566466</v>
      </c>
      <c r="D184" s="41">
        <f t="shared" si="61"/>
        <v>1.4347600263923359</v>
      </c>
      <c r="E184" s="41">
        <f t="shared" si="61"/>
        <v>0.87227838637291322</v>
      </c>
      <c r="F184" s="41">
        <f t="shared" si="61"/>
        <v>0.15564703659241325</v>
      </c>
      <c r="G184" s="41">
        <f t="shared" si="61"/>
        <v>0.24247250703258338</v>
      </c>
      <c r="H184" s="41">
        <f t="shared" si="61"/>
        <v>0.24630249017552819</v>
      </c>
      <c r="I184" s="41">
        <f t="shared" si="61"/>
        <v>0.18453942668167056</v>
      </c>
      <c r="J184" s="41">
        <f t="shared" si="61"/>
        <v>0.16953259273661805</v>
      </c>
      <c r="K184" s="41">
        <f t="shared" si="61"/>
        <v>0.33715678845308805</v>
      </c>
      <c r="L184" s="41">
        <f t="shared" si="61"/>
        <v>0.24563041342635067</v>
      </c>
      <c r="M184" s="41">
        <f t="shared" si="61"/>
        <v>0.37685662614138354</v>
      </c>
      <c r="N184" s="29">
        <f t="shared" ref="N184" si="62">STDEV(N172:N174)</f>
        <v>0.71996400533740768</v>
      </c>
    </row>
    <row r="185" spans="1:14" x14ac:dyDescent="0.25">
      <c r="A185" s="27" t="s">
        <v>80</v>
      </c>
      <c r="B185" s="41">
        <f t="shared" ref="B185:N185" si="63">B184/B183*100</f>
        <v>6.4771592412167305</v>
      </c>
      <c r="C185" s="41">
        <f t="shared" ref="C185:M185" si="64">C184/C183*100</f>
        <v>7.0752532174922766</v>
      </c>
      <c r="D185" s="41">
        <f t="shared" si="64"/>
        <v>6.315659849861718</v>
      </c>
      <c r="E185" s="41">
        <f t="shared" si="64"/>
        <v>3.28873115614758</v>
      </c>
      <c r="F185" s="41">
        <f t="shared" si="64"/>
        <v>0.54226748629903931</v>
      </c>
      <c r="G185" s="41">
        <f t="shared" si="64"/>
        <v>0.8366963380725625</v>
      </c>
      <c r="H185" s="41">
        <f t="shared" si="64"/>
        <v>0.85555117945561432</v>
      </c>
      <c r="I185" s="41">
        <f t="shared" si="64"/>
        <v>0.64126511318489698</v>
      </c>
      <c r="J185" s="41">
        <f t="shared" si="64"/>
        <v>0.58960475466243545</v>
      </c>
      <c r="K185" s="41">
        <f t="shared" si="64"/>
        <v>1.1823093350343938</v>
      </c>
      <c r="L185" s="41">
        <f t="shared" si="64"/>
        <v>0.8662195518022282</v>
      </c>
      <c r="M185" s="41">
        <f t="shared" si="64"/>
        <v>1.3448238525533129</v>
      </c>
      <c r="N185" s="29">
        <f t="shared" si="63"/>
        <v>2.6112800639298581</v>
      </c>
    </row>
    <row r="186" spans="1:14" x14ac:dyDescent="0.25">
      <c r="A186" s="27" t="s">
        <v>81</v>
      </c>
      <c r="B186" s="41">
        <f>MIN(B172:B181)</f>
        <v>23.911999999999999</v>
      </c>
      <c r="C186" s="41">
        <f t="shared" ref="C186:M186" si="65">MIN(C172:C181)</f>
        <v>22.794</v>
      </c>
      <c r="D186" s="41">
        <f t="shared" si="65"/>
        <v>21.510999999999999</v>
      </c>
      <c r="E186" s="41">
        <f t="shared" si="65"/>
        <v>25.739000000000001</v>
      </c>
      <c r="F186" s="41">
        <f t="shared" si="65"/>
        <v>28.462</v>
      </c>
      <c r="G186" s="41">
        <f t="shared" si="65"/>
        <v>28.664000000000001</v>
      </c>
      <c r="H186" s="41">
        <f t="shared" si="65"/>
        <v>28.542000000000002</v>
      </c>
      <c r="I186" s="41">
        <f t="shared" si="65"/>
        <v>28.484000000000002</v>
      </c>
      <c r="J186" s="41">
        <f t="shared" si="65"/>
        <v>28.571000000000002</v>
      </c>
      <c r="K186" s="41">
        <f t="shared" si="65"/>
        <v>28.286999999999999</v>
      </c>
      <c r="L186" s="41">
        <f t="shared" si="65"/>
        <v>28.08</v>
      </c>
      <c r="M186" s="41">
        <f t="shared" si="65"/>
        <v>27.55</v>
      </c>
      <c r="N186" s="29">
        <f t="shared" ref="N186" si="66">MIN(N172:N174)</f>
        <v>26.982583333333334</v>
      </c>
    </row>
    <row r="187" spans="1:14" x14ac:dyDescent="0.25">
      <c r="A187" s="27" t="s">
        <v>82</v>
      </c>
      <c r="B187" s="41">
        <f>MAX(B172:B181)</f>
        <v>27.663</v>
      </c>
      <c r="C187" s="41">
        <f t="shared" ref="C187:M187" si="67">MAX(C172:C181)</f>
        <v>26.285</v>
      </c>
      <c r="D187" s="41">
        <f t="shared" si="67"/>
        <v>24.46</v>
      </c>
      <c r="E187" s="41">
        <f t="shared" si="67"/>
        <v>27.62</v>
      </c>
      <c r="F187" s="41">
        <f t="shared" si="67"/>
        <v>28.841000000000001</v>
      </c>
      <c r="G187" s="41">
        <f t="shared" si="67"/>
        <v>29.254999999999999</v>
      </c>
      <c r="H187" s="41">
        <f t="shared" si="67"/>
        <v>29.029</v>
      </c>
      <c r="I187" s="41">
        <f t="shared" si="67"/>
        <v>28.93</v>
      </c>
      <c r="J187" s="41">
        <f t="shared" si="67"/>
        <v>28.92</v>
      </c>
      <c r="K187" s="41">
        <f t="shared" si="67"/>
        <v>29.114000000000001</v>
      </c>
      <c r="L187" s="41">
        <f t="shared" si="67"/>
        <v>28.568000000000001</v>
      </c>
      <c r="M187" s="41">
        <f t="shared" si="67"/>
        <v>28.448</v>
      </c>
      <c r="N187" s="29">
        <f t="shared" ref="N187" si="68">MAX(N172:N174)</f>
        <v>28.374000000000002</v>
      </c>
    </row>
    <row r="188" spans="1:14" x14ac:dyDescent="0.25">
      <c r="A188" s="27" t="s">
        <v>83</v>
      </c>
      <c r="B188" s="41">
        <f>QUARTILE(B172:B181,1)</f>
        <v>26.026250000000001</v>
      </c>
      <c r="C188" s="41">
        <f t="shared" ref="C188:M188" si="69">QUARTILE(C172:C181,1)</f>
        <v>22.834499999999998</v>
      </c>
      <c r="D188" s="41">
        <f t="shared" si="69"/>
        <v>21.556750000000001</v>
      </c>
      <c r="E188" s="41">
        <f t="shared" si="69"/>
        <v>25.868000000000002</v>
      </c>
      <c r="F188" s="41">
        <f t="shared" si="69"/>
        <v>28.65</v>
      </c>
      <c r="G188" s="41">
        <f t="shared" si="69"/>
        <v>28.91075</v>
      </c>
      <c r="H188" s="41">
        <f t="shared" si="69"/>
        <v>28.596</v>
      </c>
      <c r="I188" s="41">
        <f t="shared" si="69"/>
        <v>28.718</v>
      </c>
      <c r="J188" s="41">
        <f t="shared" si="69"/>
        <v>28.576000000000001</v>
      </c>
      <c r="K188" s="41">
        <f t="shared" si="69"/>
        <v>28.385999999999999</v>
      </c>
      <c r="L188" s="41">
        <f t="shared" si="69"/>
        <v>28.097000000000001</v>
      </c>
      <c r="M188" s="41">
        <f t="shared" si="69"/>
        <v>27.846250000000001</v>
      </c>
      <c r="N188" s="29">
        <f t="shared" ref="N188" si="70">QUARTILE(N172:N174,1)</f>
        <v>27.169958333333334</v>
      </c>
    </row>
    <row r="189" spans="1:14" x14ac:dyDescent="0.25">
      <c r="A189" s="27" t="s">
        <v>84</v>
      </c>
      <c r="B189" s="41">
        <f>QUARTILE(B172:B181,2)</f>
        <v>27.036000000000001</v>
      </c>
      <c r="C189" s="41">
        <f t="shared" ref="C189:M189" si="71">QUARTILE(C172:C181,2)</f>
        <v>23.934999999999999</v>
      </c>
      <c r="D189" s="41">
        <f t="shared" si="71"/>
        <v>22.4495</v>
      </c>
      <c r="E189" s="41">
        <f t="shared" si="71"/>
        <v>26.367000000000001</v>
      </c>
      <c r="F189" s="41">
        <f t="shared" si="71"/>
        <v>28.731999999999999</v>
      </c>
      <c r="G189" s="41">
        <f t="shared" si="71"/>
        <v>29</v>
      </c>
      <c r="H189" s="41">
        <f t="shared" si="71"/>
        <v>28.792000000000002</v>
      </c>
      <c r="I189" s="41">
        <f t="shared" si="71"/>
        <v>28.837</v>
      </c>
      <c r="J189" s="41">
        <f t="shared" si="71"/>
        <v>28.808</v>
      </c>
      <c r="K189" s="41">
        <f t="shared" si="71"/>
        <v>28.39</v>
      </c>
      <c r="L189" s="41">
        <f t="shared" si="71"/>
        <v>28.518999999999998</v>
      </c>
      <c r="M189" s="41">
        <f t="shared" si="71"/>
        <v>28.046500000000002</v>
      </c>
      <c r="N189" s="29">
        <f t="shared" ref="N189" si="72">QUARTILE(N172:N174,2)</f>
        <v>27.357333333333333</v>
      </c>
    </row>
    <row r="190" spans="1:14" x14ac:dyDescent="0.25">
      <c r="A190" s="27" t="s">
        <v>85</v>
      </c>
      <c r="B190" s="41">
        <f>QUARTILE(B172:B181,3)</f>
        <v>27.421500000000002</v>
      </c>
      <c r="C190" s="41">
        <f t="shared" ref="C190:M190" si="73">QUARTILE(C172:C181,3)</f>
        <v>25.33775</v>
      </c>
      <c r="D190" s="41">
        <f t="shared" si="73"/>
        <v>23.610250000000001</v>
      </c>
      <c r="E190" s="41">
        <f t="shared" si="73"/>
        <v>27.02225</v>
      </c>
      <c r="F190" s="41">
        <f t="shared" si="73"/>
        <v>28.83</v>
      </c>
      <c r="G190" s="41">
        <f t="shared" si="73"/>
        <v>29.069000000000003</v>
      </c>
      <c r="H190" s="41">
        <f t="shared" si="73"/>
        <v>28.984749999999998</v>
      </c>
      <c r="I190" s="41">
        <f t="shared" si="73"/>
        <v>28.917999999999999</v>
      </c>
      <c r="J190" s="41">
        <f t="shared" si="73"/>
        <v>28.893000000000001</v>
      </c>
      <c r="K190" s="41">
        <f t="shared" si="73"/>
        <v>28.407</v>
      </c>
      <c r="L190" s="41">
        <f t="shared" si="73"/>
        <v>28.518999999999998</v>
      </c>
      <c r="M190" s="41">
        <f t="shared" si="73"/>
        <v>28.222999999999999</v>
      </c>
      <c r="N190" s="29">
        <f t="shared" ref="N190" si="74">QUARTILE(N172:N174,3)</f>
        <v>27.865666666666669</v>
      </c>
    </row>
    <row r="191" spans="1:14" x14ac:dyDescent="0.25">
      <c r="A191" s="27"/>
      <c r="B191" s="41"/>
      <c r="C191" s="41"/>
      <c r="D191" s="41"/>
      <c r="E191" s="41"/>
      <c r="F191" s="41"/>
      <c r="G191" s="41"/>
      <c r="H191" s="41"/>
      <c r="I191" s="41"/>
      <c r="J191" s="41"/>
      <c r="K191" s="41"/>
      <c r="L191" s="41"/>
      <c r="M191" s="41"/>
      <c r="N191" s="29"/>
    </row>
    <row r="192" spans="1:14" x14ac:dyDescent="0.25">
      <c r="A192" s="27"/>
      <c r="B192" s="41"/>
      <c r="C192" s="41"/>
      <c r="D192" s="41"/>
      <c r="E192" s="41"/>
      <c r="F192" s="41"/>
      <c r="G192" s="41"/>
      <c r="H192" s="41"/>
      <c r="I192" s="41"/>
      <c r="J192" s="41"/>
      <c r="K192" s="41"/>
      <c r="L192" s="41"/>
      <c r="M192" s="41"/>
      <c r="N192" s="29"/>
    </row>
    <row r="193" spans="1:14" ht="15.75" x14ac:dyDescent="0.25">
      <c r="A193" s="23" t="s">
        <v>240</v>
      </c>
    </row>
    <row r="194" spans="1:14" ht="15.75" x14ac:dyDescent="0.25">
      <c r="A194" s="24" t="s">
        <v>64</v>
      </c>
      <c r="B194" s="48" t="s">
        <v>65</v>
      </c>
      <c r="C194" s="48" t="s">
        <v>66</v>
      </c>
      <c r="D194" s="48" t="s">
        <v>67</v>
      </c>
      <c r="E194" s="48" t="s">
        <v>68</v>
      </c>
      <c r="F194" s="48" t="s">
        <v>69</v>
      </c>
      <c r="G194" s="48" t="s">
        <v>70</v>
      </c>
      <c r="H194" s="48" t="s">
        <v>71</v>
      </c>
      <c r="I194" s="48" t="s">
        <v>72</v>
      </c>
      <c r="J194" s="48" t="s">
        <v>73</v>
      </c>
      <c r="K194" s="48" t="s">
        <v>74</v>
      </c>
      <c r="L194" s="48" t="s">
        <v>75</v>
      </c>
      <c r="M194" s="48" t="s">
        <v>76</v>
      </c>
      <c r="N194" s="26" t="s">
        <v>77</v>
      </c>
    </row>
    <row r="195" spans="1:14" x14ac:dyDescent="0.25">
      <c r="A195" s="27">
        <v>2018</v>
      </c>
      <c r="B195"/>
      <c r="C195"/>
      <c r="D195"/>
      <c r="E195"/>
      <c r="F195"/>
      <c r="G195"/>
      <c r="H195" s="41">
        <v>28.488</v>
      </c>
      <c r="I195" s="41">
        <v>28.888000000000002</v>
      </c>
      <c r="J195" s="41">
        <v>28.971</v>
      </c>
      <c r="K195" s="41">
        <v>28.544</v>
      </c>
      <c r="L195" s="41">
        <v>28.599</v>
      </c>
      <c r="M195" s="41">
        <v>27.878</v>
      </c>
      <c r="N195" s="29">
        <f t="shared" ref="N195:N196" si="75">AVERAGE(B195:M195)</f>
        <v>28.561333333333334</v>
      </c>
    </row>
    <row r="196" spans="1:14" x14ac:dyDescent="0.25">
      <c r="A196" s="27">
        <v>2019</v>
      </c>
      <c r="B196" s="41">
        <v>23.402999999999999</v>
      </c>
      <c r="C196" s="41">
        <v>22.286000000000001</v>
      </c>
      <c r="D196" s="41">
        <v>21.158999999999999</v>
      </c>
      <c r="E196" s="41">
        <v>25.541</v>
      </c>
      <c r="F196" s="41">
        <v>28.533999999999999</v>
      </c>
      <c r="G196" s="41">
        <v>29.192</v>
      </c>
      <c r="H196" s="41">
        <v>28.908000000000001</v>
      </c>
      <c r="I196" s="41">
        <v>28.780999999999999</v>
      </c>
      <c r="J196" s="41">
        <v>28.498999999999999</v>
      </c>
      <c r="K196" s="41">
        <v>28.361000000000001</v>
      </c>
      <c r="L196" s="41">
        <v>28.376000000000001</v>
      </c>
      <c r="M196" s="41">
        <v>28.257000000000001</v>
      </c>
      <c r="N196" s="29">
        <f t="shared" si="75"/>
        <v>26.774750000000001</v>
      </c>
    </row>
    <row r="197" spans="1:14" x14ac:dyDescent="0.25">
      <c r="A197" s="27">
        <v>2020</v>
      </c>
      <c r="B197" s="41">
        <v>26.998999999999999</v>
      </c>
      <c r="C197" s="41">
        <v>24.713000000000001</v>
      </c>
      <c r="D197" s="41">
        <v>21.396999999999998</v>
      </c>
      <c r="E197" s="41">
        <v>26.244</v>
      </c>
      <c r="F197" s="41">
        <v>28.587</v>
      </c>
      <c r="G197" s="41">
        <v>28.931999999999999</v>
      </c>
      <c r="H197" s="41">
        <v>28.510999999999999</v>
      </c>
      <c r="I197" s="41">
        <v>28.446000000000002</v>
      </c>
      <c r="J197" s="41">
        <v>28.56</v>
      </c>
      <c r="K197" s="41">
        <v>28.318000000000001</v>
      </c>
      <c r="L197" s="41">
        <v>28.109000000000002</v>
      </c>
      <c r="M197"/>
      <c r="N197" s="29"/>
    </row>
    <row r="198" spans="1:14" x14ac:dyDescent="0.25">
      <c r="A198" s="27">
        <v>2021</v>
      </c>
      <c r="B198" s="41"/>
      <c r="C198" s="41"/>
      <c r="D198" s="41"/>
      <c r="E198" s="41"/>
      <c r="F198" s="41">
        <v>28.442</v>
      </c>
      <c r="G198" s="41">
        <v>28.768000000000001</v>
      </c>
      <c r="H198" s="41">
        <v>28.722000000000001</v>
      </c>
      <c r="I198" s="41">
        <v>28.48</v>
      </c>
      <c r="J198" s="41">
        <v>28.588999999999999</v>
      </c>
      <c r="K198" s="41">
        <v>28.93</v>
      </c>
      <c r="L198" s="41">
        <v>28.234999999999999</v>
      </c>
      <c r="M198" s="41">
        <v>27.86</v>
      </c>
      <c r="N198" s="29"/>
    </row>
    <row r="199" spans="1:14" x14ac:dyDescent="0.25">
      <c r="A199" s="27">
        <v>2022</v>
      </c>
      <c r="B199" s="41">
        <v>26.827000000000002</v>
      </c>
      <c r="C199" s="41">
        <v>26.32</v>
      </c>
      <c r="D199" s="41">
        <v>24.413</v>
      </c>
      <c r="E199" s="41">
        <v>27.603000000000002</v>
      </c>
      <c r="F199" s="41">
        <v>29.033999999999999</v>
      </c>
      <c r="G199" s="41"/>
      <c r="H199" s="41"/>
      <c r="I199" s="41"/>
      <c r="J199" s="41"/>
      <c r="K199" s="41"/>
      <c r="L199" s="41"/>
      <c r="M199" s="41"/>
      <c r="N199" s="29"/>
    </row>
    <row r="200" spans="1:14" x14ac:dyDescent="0.25">
      <c r="A200" s="27">
        <v>2023</v>
      </c>
      <c r="B200" s="41"/>
      <c r="C200" s="41"/>
      <c r="D200" s="41"/>
      <c r="E200" s="41"/>
      <c r="F200" s="41"/>
      <c r="G200" s="41"/>
      <c r="H200" s="41"/>
      <c r="I200" s="41"/>
      <c r="J200" s="41"/>
      <c r="K200" s="41"/>
      <c r="L200" s="41"/>
      <c r="M200" s="41"/>
      <c r="N200" s="29"/>
    </row>
    <row r="201" spans="1:14" x14ac:dyDescent="0.25">
      <c r="A201" s="27">
        <v>2024</v>
      </c>
      <c r="B201" s="41"/>
      <c r="C201" s="41"/>
      <c r="D201" s="41"/>
      <c r="E201" s="41"/>
      <c r="F201" s="41"/>
      <c r="G201" s="41"/>
      <c r="H201" s="41"/>
      <c r="I201" s="41"/>
      <c r="J201" s="41"/>
      <c r="K201" s="41"/>
      <c r="L201" s="41"/>
      <c r="M201" s="41"/>
      <c r="N201" s="29"/>
    </row>
    <row r="202" spans="1:14" x14ac:dyDescent="0.25">
      <c r="A202" s="27">
        <v>2025</v>
      </c>
      <c r="B202" s="41"/>
      <c r="C202" s="41"/>
      <c r="D202" s="41"/>
      <c r="E202" s="41"/>
      <c r="F202" s="41"/>
      <c r="G202" s="41"/>
      <c r="H202" s="41"/>
      <c r="I202" s="41"/>
      <c r="J202" s="41"/>
      <c r="K202" s="41"/>
      <c r="L202" s="41"/>
      <c r="M202" s="41"/>
      <c r="N202" s="29"/>
    </row>
    <row r="203" spans="1:14" x14ac:dyDescent="0.25">
      <c r="A203" s="27">
        <v>2026</v>
      </c>
      <c r="B203" s="41"/>
      <c r="C203" s="41"/>
      <c r="D203" s="41"/>
      <c r="E203" s="41"/>
      <c r="F203" s="41"/>
      <c r="G203" s="41"/>
      <c r="H203" s="41"/>
      <c r="I203" s="41"/>
      <c r="J203" s="41"/>
      <c r="K203" s="41"/>
      <c r="L203" s="41"/>
      <c r="M203" s="41"/>
      <c r="N203" s="29"/>
    </row>
    <row r="204" spans="1:14" x14ac:dyDescent="0.25">
      <c r="A204" s="3"/>
      <c r="N204" s="22"/>
    </row>
    <row r="205" spans="1:14" x14ac:dyDescent="0.25">
      <c r="A205" s="27" t="s">
        <v>78</v>
      </c>
      <c r="B205" s="41">
        <f t="shared" ref="B205:M205" si="76">AVERAGE(B195:B203)</f>
        <v>25.742999999999999</v>
      </c>
      <c r="C205" s="41">
        <f t="shared" si="76"/>
        <v>24.439666666666668</v>
      </c>
      <c r="D205" s="41">
        <f t="shared" si="76"/>
        <v>22.322999999999997</v>
      </c>
      <c r="E205" s="41">
        <f t="shared" si="76"/>
        <v>26.462666666666667</v>
      </c>
      <c r="F205" s="41">
        <f t="shared" si="76"/>
        <v>28.649249999999995</v>
      </c>
      <c r="G205" s="41">
        <f t="shared" si="76"/>
        <v>28.963999999999999</v>
      </c>
      <c r="H205" s="41">
        <f t="shared" si="76"/>
        <v>28.657249999999998</v>
      </c>
      <c r="I205" s="41">
        <f t="shared" si="76"/>
        <v>28.64875</v>
      </c>
      <c r="J205" s="41">
        <f t="shared" si="76"/>
        <v>28.65475</v>
      </c>
      <c r="K205" s="41">
        <f t="shared" si="76"/>
        <v>28.538249999999998</v>
      </c>
      <c r="L205" s="41">
        <f t="shared" si="76"/>
        <v>28.329750000000001</v>
      </c>
      <c r="M205" s="41">
        <f t="shared" si="76"/>
        <v>27.998333333333335</v>
      </c>
      <c r="N205" s="29">
        <f>AVERAGE(N195:N196)</f>
        <v>27.668041666666667</v>
      </c>
    </row>
    <row r="206" spans="1:14" x14ac:dyDescent="0.25">
      <c r="A206" s="27" t="s">
        <v>79</v>
      </c>
      <c r="B206" s="41">
        <f t="shared" ref="B206:M206" si="77">STDEV(B195:B203)</f>
        <v>2.0283234456072345</v>
      </c>
      <c r="C206" s="41">
        <f t="shared" si="77"/>
        <v>2.0308427643058264</v>
      </c>
      <c r="D206" s="41">
        <f t="shared" si="77"/>
        <v>1.8139007690609767</v>
      </c>
      <c r="E206" s="41">
        <f t="shared" si="77"/>
        <v>1.0482472672672869</v>
      </c>
      <c r="F206" s="41">
        <f t="shared" si="77"/>
        <v>0.26340257528480326</v>
      </c>
      <c r="G206" s="41">
        <f t="shared" si="77"/>
        <v>0.21380364823828418</v>
      </c>
      <c r="H206" s="41">
        <f t="shared" si="77"/>
        <v>0.19757087335941093</v>
      </c>
      <c r="I206" s="41">
        <f t="shared" si="77"/>
        <v>0.21932833074335512</v>
      </c>
      <c r="J206" s="41">
        <f t="shared" si="77"/>
        <v>0.2141438379532169</v>
      </c>
      <c r="K206" s="41">
        <f t="shared" si="77"/>
        <v>0.27894369204793462</v>
      </c>
      <c r="L206" s="41">
        <f t="shared" si="77"/>
        <v>0.21003392583104247</v>
      </c>
      <c r="M206" s="41">
        <f t="shared" si="77"/>
        <v>0.22419262551059474</v>
      </c>
      <c r="N206" s="29">
        <f>STDEV(N195:N196)</f>
        <v>1.2633051901548655</v>
      </c>
    </row>
    <row r="207" spans="1:14" x14ac:dyDescent="0.25">
      <c r="A207" s="27" t="s">
        <v>80</v>
      </c>
      <c r="B207" s="41">
        <f t="shared" ref="B207:N207" si="78">B206/B205*100</f>
        <v>7.8791261531571095</v>
      </c>
      <c r="C207" s="41">
        <f t="shared" si="78"/>
        <v>8.3096172791738567</v>
      </c>
      <c r="D207" s="41">
        <f t="shared" si="78"/>
        <v>8.1257033958741083</v>
      </c>
      <c r="E207" s="41">
        <f t="shared" si="78"/>
        <v>3.9612306668537571</v>
      </c>
      <c r="F207" s="41">
        <f t="shared" si="78"/>
        <v>0.91940478471444553</v>
      </c>
      <c r="G207" s="41">
        <f t="shared" si="78"/>
        <v>0.73817030879120349</v>
      </c>
      <c r="H207" s="41">
        <f t="shared" si="78"/>
        <v>0.689427189836467</v>
      </c>
      <c r="I207" s="41">
        <f t="shared" si="78"/>
        <v>0.76557731399574191</v>
      </c>
      <c r="J207" s="41">
        <f t="shared" si="78"/>
        <v>0.74732404907813499</v>
      </c>
      <c r="K207" s="41">
        <f t="shared" si="78"/>
        <v>0.97743797201277105</v>
      </c>
      <c r="L207" s="41">
        <f t="shared" si="78"/>
        <v>0.74138997284142094</v>
      </c>
      <c r="M207" s="41">
        <f t="shared" si="78"/>
        <v>0.80073561108611724</v>
      </c>
      <c r="N207" s="29">
        <f t="shared" si="78"/>
        <v>4.5659364163703868</v>
      </c>
    </row>
    <row r="208" spans="1:14" x14ac:dyDescent="0.25">
      <c r="A208" s="27" t="s">
        <v>81</v>
      </c>
      <c r="B208" s="41">
        <f t="shared" ref="B208:M208" si="79">MIN(B195:B203)</f>
        <v>23.402999999999999</v>
      </c>
      <c r="C208" s="41">
        <f t="shared" si="79"/>
        <v>22.286000000000001</v>
      </c>
      <c r="D208" s="41">
        <f t="shared" si="79"/>
        <v>21.158999999999999</v>
      </c>
      <c r="E208" s="41">
        <f t="shared" si="79"/>
        <v>25.541</v>
      </c>
      <c r="F208" s="41">
        <f t="shared" si="79"/>
        <v>28.442</v>
      </c>
      <c r="G208" s="41">
        <f t="shared" si="79"/>
        <v>28.768000000000001</v>
      </c>
      <c r="H208" s="41">
        <f t="shared" si="79"/>
        <v>28.488</v>
      </c>
      <c r="I208" s="41">
        <f t="shared" si="79"/>
        <v>28.446000000000002</v>
      </c>
      <c r="J208" s="41">
        <f t="shared" si="79"/>
        <v>28.498999999999999</v>
      </c>
      <c r="K208" s="41">
        <f t="shared" si="79"/>
        <v>28.318000000000001</v>
      </c>
      <c r="L208" s="41">
        <f t="shared" si="79"/>
        <v>28.109000000000002</v>
      </c>
      <c r="M208" s="41">
        <f t="shared" si="79"/>
        <v>27.86</v>
      </c>
      <c r="N208" s="29">
        <f>MIN(N195:N196)</f>
        <v>26.774750000000001</v>
      </c>
    </row>
    <row r="209" spans="1:14" x14ac:dyDescent="0.25">
      <c r="A209" s="27" t="s">
        <v>82</v>
      </c>
      <c r="B209" s="41">
        <f t="shared" ref="B209:M209" si="80">MAX(B195:B203)</f>
        <v>26.998999999999999</v>
      </c>
      <c r="C209" s="41">
        <f t="shared" si="80"/>
        <v>26.32</v>
      </c>
      <c r="D209" s="41">
        <f t="shared" si="80"/>
        <v>24.413</v>
      </c>
      <c r="E209" s="41">
        <f t="shared" si="80"/>
        <v>27.603000000000002</v>
      </c>
      <c r="F209" s="41">
        <f t="shared" si="80"/>
        <v>29.033999999999999</v>
      </c>
      <c r="G209" s="41">
        <f t="shared" si="80"/>
        <v>29.192</v>
      </c>
      <c r="H209" s="41">
        <f t="shared" si="80"/>
        <v>28.908000000000001</v>
      </c>
      <c r="I209" s="41">
        <f t="shared" si="80"/>
        <v>28.888000000000002</v>
      </c>
      <c r="J209" s="41">
        <f t="shared" si="80"/>
        <v>28.971</v>
      </c>
      <c r="K209" s="41">
        <f t="shared" si="80"/>
        <v>28.93</v>
      </c>
      <c r="L209" s="41">
        <f t="shared" si="80"/>
        <v>28.599</v>
      </c>
      <c r="M209" s="41">
        <f t="shared" si="80"/>
        <v>28.257000000000001</v>
      </c>
      <c r="N209" s="29">
        <f>MAX(N195:N196)</f>
        <v>28.561333333333334</v>
      </c>
    </row>
    <row r="210" spans="1:14" x14ac:dyDescent="0.25">
      <c r="A210" s="27" t="s">
        <v>83</v>
      </c>
      <c r="B210" s="41">
        <f t="shared" ref="B210:M210" si="81">QUARTILE(B195:B203,1)</f>
        <v>25.115000000000002</v>
      </c>
      <c r="C210" s="41">
        <f t="shared" si="81"/>
        <v>23.499500000000001</v>
      </c>
      <c r="D210" s="41">
        <f t="shared" si="81"/>
        <v>21.277999999999999</v>
      </c>
      <c r="E210" s="41">
        <f t="shared" si="81"/>
        <v>25.892499999999998</v>
      </c>
      <c r="F210" s="41">
        <f t="shared" si="81"/>
        <v>28.510999999999999</v>
      </c>
      <c r="G210" s="41">
        <f t="shared" si="81"/>
        <v>28.85</v>
      </c>
      <c r="H210" s="41">
        <f t="shared" si="81"/>
        <v>28.50525</v>
      </c>
      <c r="I210" s="41">
        <f t="shared" si="81"/>
        <v>28.471499999999999</v>
      </c>
      <c r="J210" s="41">
        <f t="shared" si="81"/>
        <v>28.544750000000001</v>
      </c>
      <c r="K210" s="41">
        <f t="shared" si="81"/>
        <v>28.350250000000003</v>
      </c>
      <c r="L210" s="41">
        <f t="shared" si="81"/>
        <v>28.203499999999998</v>
      </c>
      <c r="M210" s="41">
        <f t="shared" si="81"/>
        <v>27.869</v>
      </c>
      <c r="N210" s="29">
        <f>QUARTILE(N195:N196,1)</f>
        <v>27.221395833333332</v>
      </c>
    </row>
    <row r="211" spans="1:14" x14ac:dyDescent="0.25">
      <c r="A211" s="27" t="s">
        <v>84</v>
      </c>
      <c r="B211" s="41">
        <f t="shared" ref="B211:M211" si="82">QUARTILE(B195:B203,2)</f>
        <v>26.827000000000002</v>
      </c>
      <c r="C211" s="41">
        <f t="shared" si="82"/>
        <v>24.713000000000001</v>
      </c>
      <c r="D211" s="41">
        <f t="shared" si="82"/>
        <v>21.396999999999998</v>
      </c>
      <c r="E211" s="41">
        <f t="shared" si="82"/>
        <v>26.244</v>
      </c>
      <c r="F211" s="41">
        <f t="shared" si="82"/>
        <v>28.560499999999998</v>
      </c>
      <c r="G211" s="41">
        <f t="shared" si="82"/>
        <v>28.931999999999999</v>
      </c>
      <c r="H211" s="41">
        <f t="shared" si="82"/>
        <v>28.616500000000002</v>
      </c>
      <c r="I211" s="41">
        <f t="shared" si="82"/>
        <v>28.630499999999998</v>
      </c>
      <c r="J211" s="41">
        <f t="shared" si="82"/>
        <v>28.5745</v>
      </c>
      <c r="K211" s="41">
        <f t="shared" si="82"/>
        <v>28.452500000000001</v>
      </c>
      <c r="L211" s="41">
        <f t="shared" si="82"/>
        <v>28.305500000000002</v>
      </c>
      <c r="M211" s="41">
        <f t="shared" si="82"/>
        <v>27.878</v>
      </c>
      <c r="N211" s="29">
        <f>QUARTILE(N195:N196,2)</f>
        <v>27.668041666666667</v>
      </c>
    </row>
    <row r="212" spans="1:14" x14ac:dyDescent="0.25">
      <c r="A212" s="27" t="s">
        <v>85</v>
      </c>
      <c r="B212" s="41">
        <f t="shared" ref="B212:M212" si="83">QUARTILE(B195:B203,3)</f>
        <v>26.913</v>
      </c>
      <c r="C212" s="41">
        <f t="shared" si="83"/>
        <v>25.516500000000001</v>
      </c>
      <c r="D212" s="41">
        <f t="shared" si="83"/>
        <v>22.905000000000001</v>
      </c>
      <c r="E212" s="41">
        <f t="shared" si="83"/>
        <v>26.923500000000001</v>
      </c>
      <c r="F212" s="41">
        <f t="shared" si="83"/>
        <v>28.69875</v>
      </c>
      <c r="G212" s="41">
        <f t="shared" si="83"/>
        <v>29.061999999999998</v>
      </c>
      <c r="H212" s="41">
        <f t="shared" si="83"/>
        <v>28.768500000000003</v>
      </c>
      <c r="I212" s="41">
        <f t="shared" si="83"/>
        <v>28.807749999999999</v>
      </c>
      <c r="J212" s="41">
        <f t="shared" si="83"/>
        <v>28.6845</v>
      </c>
      <c r="K212" s="41">
        <f t="shared" si="83"/>
        <v>28.640499999999999</v>
      </c>
      <c r="L212" s="41">
        <f t="shared" si="83"/>
        <v>28.431750000000001</v>
      </c>
      <c r="M212" s="41">
        <f t="shared" si="83"/>
        <v>28.067500000000003</v>
      </c>
      <c r="N212" s="29">
        <f>QUARTILE(N195:N196,3)</f>
        <v>28.114687500000002</v>
      </c>
    </row>
    <row r="213" spans="1:14" x14ac:dyDescent="0.25">
      <c r="A213" s="27"/>
      <c r="B213" s="41"/>
      <c r="C213" s="41"/>
      <c r="D213" s="41"/>
      <c r="E213" s="41"/>
      <c r="F213" s="41"/>
      <c r="G213" s="41"/>
      <c r="H213" s="41"/>
      <c r="I213" s="41"/>
      <c r="J213" s="41"/>
      <c r="K213" s="41"/>
      <c r="L213" s="41"/>
      <c r="M213" s="41"/>
      <c r="N213" s="29"/>
    </row>
    <row r="214" spans="1:14" x14ac:dyDescent="0.25">
      <c r="A214" s="27"/>
      <c r="B214" s="41"/>
      <c r="C214" s="41"/>
      <c r="D214" s="41"/>
      <c r="E214" s="41"/>
      <c r="F214" s="41"/>
      <c r="G214" s="41"/>
      <c r="H214" s="41"/>
      <c r="I214" s="41"/>
      <c r="J214" s="41"/>
      <c r="K214" s="41"/>
      <c r="L214" s="41"/>
      <c r="M214" s="41"/>
      <c r="N214" s="29"/>
    </row>
    <row r="215" spans="1:14" x14ac:dyDescent="0.25">
      <c r="A215" s="27"/>
      <c r="B215" s="41"/>
      <c r="C215" s="41"/>
      <c r="D215" s="41"/>
      <c r="E215" s="41"/>
      <c r="F215" s="41"/>
      <c r="G215" s="41"/>
      <c r="H215" s="41"/>
      <c r="I215" s="41"/>
      <c r="J215" s="41"/>
      <c r="K215" s="41"/>
      <c r="L215" s="41"/>
      <c r="M215" s="41"/>
      <c r="N215" s="29"/>
    </row>
    <row r="216" spans="1:14" x14ac:dyDescent="0.25">
      <c r="A216" s="27"/>
      <c r="B216" s="41"/>
      <c r="C216" s="41"/>
      <c r="D216" s="41"/>
      <c r="E216" s="41"/>
      <c r="F216" s="41"/>
      <c r="G216" s="41"/>
      <c r="H216" s="41"/>
      <c r="I216" s="41"/>
      <c r="J216" s="41"/>
      <c r="K216" s="41"/>
      <c r="L216" s="41"/>
      <c r="M216" s="41"/>
      <c r="N216" s="29"/>
    </row>
    <row r="217" spans="1:14" x14ac:dyDescent="0.25">
      <c r="A217" s="27"/>
      <c r="B217" s="41"/>
      <c r="C217" s="41"/>
      <c r="D217" s="41"/>
      <c r="E217" s="41"/>
      <c r="F217" s="41"/>
      <c r="G217" s="41"/>
      <c r="H217" s="41"/>
      <c r="I217" s="41"/>
      <c r="J217" s="41"/>
      <c r="K217" s="41"/>
      <c r="L217" s="41"/>
      <c r="M217" s="41"/>
      <c r="N217" s="29"/>
    </row>
    <row r="218" spans="1:14" x14ac:dyDescent="0.25">
      <c r="A218" s="27"/>
      <c r="B218" s="41"/>
      <c r="C218" s="41"/>
      <c r="D218" s="41"/>
      <c r="E218" s="41"/>
      <c r="F218" s="41"/>
      <c r="G218" s="41"/>
      <c r="H218" s="41"/>
      <c r="I218" s="41"/>
      <c r="J218" s="41"/>
      <c r="K218" s="41"/>
      <c r="L218" s="41"/>
      <c r="M218" s="41"/>
      <c r="N218" s="29"/>
    </row>
    <row r="219" spans="1:14" x14ac:dyDescent="0.25">
      <c r="A219" s="27"/>
      <c r="B219" s="41"/>
      <c r="C219" s="41"/>
      <c r="D219" s="41"/>
      <c r="E219" s="41"/>
      <c r="F219" s="41"/>
      <c r="G219" s="41"/>
      <c r="H219" s="41"/>
      <c r="I219" s="41"/>
      <c r="J219" s="41"/>
      <c r="K219" s="41"/>
      <c r="L219" s="41"/>
      <c r="M219" s="41"/>
      <c r="N219" s="29"/>
    </row>
    <row r="220" spans="1:14" ht="15.75" x14ac:dyDescent="0.25">
      <c r="A220" s="23" t="s">
        <v>153</v>
      </c>
    </row>
    <row r="221" spans="1:14" ht="15.75" x14ac:dyDescent="0.25">
      <c r="A221" s="24" t="s">
        <v>64</v>
      </c>
      <c r="B221" s="48" t="s">
        <v>65</v>
      </c>
      <c r="C221" s="48" t="s">
        <v>66</v>
      </c>
      <c r="D221" s="48" t="s">
        <v>67</v>
      </c>
      <c r="E221" s="48" t="s">
        <v>68</v>
      </c>
      <c r="F221" s="48" t="s">
        <v>69</v>
      </c>
      <c r="G221" s="48" t="s">
        <v>70</v>
      </c>
      <c r="H221" s="48" t="s">
        <v>71</v>
      </c>
      <c r="I221" s="48" t="s">
        <v>72</v>
      </c>
      <c r="J221" s="48" t="s">
        <v>73</v>
      </c>
      <c r="K221" s="48" t="s">
        <v>74</v>
      </c>
      <c r="L221" s="48" t="s">
        <v>75</v>
      </c>
      <c r="M221" s="48" t="s">
        <v>76</v>
      </c>
      <c r="N221" s="26" t="s">
        <v>77</v>
      </c>
    </row>
    <row r="222" spans="1:14" x14ac:dyDescent="0.25">
      <c r="A222" s="27">
        <v>2005</v>
      </c>
      <c r="B222" s="41"/>
      <c r="C222" s="41"/>
      <c r="D222" s="41"/>
      <c r="E222" s="41"/>
      <c r="F222" s="41"/>
      <c r="G222" s="41"/>
      <c r="H222" s="41"/>
      <c r="I222" s="41"/>
      <c r="J222" s="41"/>
      <c r="K222" s="41"/>
      <c r="L222" s="41"/>
      <c r="M222" s="41">
        <v>27.6</v>
      </c>
      <c r="N222" s="29"/>
    </row>
    <row r="223" spans="1:14" x14ac:dyDescent="0.25">
      <c r="A223" s="27">
        <v>2006</v>
      </c>
      <c r="B223" s="41">
        <v>27.23</v>
      </c>
      <c r="C223" s="41">
        <v>23.38</v>
      </c>
      <c r="D223" s="41">
        <v>21.14</v>
      </c>
      <c r="E223" s="41">
        <v>24.77</v>
      </c>
      <c r="F223" s="41">
        <v>27.81</v>
      </c>
      <c r="G223" s="41">
        <v>28.29</v>
      </c>
      <c r="H223" s="41">
        <v>28.44</v>
      </c>
      <c r="I223" s="41">
        <v>28.66</v>
      </c>
      <c r="J223" s="41">
        <v>28.7</v>
      </c>
      <c r="K223" s="41">
        <v>28.51</v>
      </c>
      <c r="L223" s="41">
        <v>27.99</v>
      </c>
      <c r="M223" s="41">
        <v>27.96</v>
      </c>
      <c r="N223" s="29">
        <f t="shared" ref="N223:N230" si="84">AVERAGE(B223:M223)</f>
        <v>26.906666666666666</v>
      </c>
    </row>
    <row r="224" spans="1:14" x14ac:dyDescent="0.25">
      <c r="A224" s="27">
        <v>2007</v>
      </c>
      <c r="B224" s="41">
        <v>26.69</v>
      </c>
      <c r="C224" s="41">
        <v>22.5</v>
      </c>
      <c r="D224" s="41">
        <v>22.56</v>
      </c>
      <c r="E224" s="41">
        <v>26.28</v>
      </c>
      <c r="F224" s="41">
        <v>27.75</v>
      </c>
      <c r="G224" s="41">
        <v>28.16</v>
      </c>
      <c r="H224" s="41">
        <v>28.06</v>
      </c>
      <c r="I224" s="41">
        <v>27.99</v>
      </c>
      <c r="J224" s="41">
        <v>28.16</v>
      </c>
      <c r="K224" s="41">
        <v>27.53</v>
      </c>
      <c r="L224" s="41">
        <v>27.01</v>
      </c>
      <c r="M224" s="41">
        <v>26.98</v>
      </c>
      <c r="N224" s="29">
        <f t="shared" si="84"/>
        <v>26.639166666666668</v>
      </c>
    </row>
    <row r="225" spans="1:14" x14ac:dyDescent="0.25">
      <c r="A225" s="27">
        <v>2008</v>
      </c>
      <c r="B225" s="41">
        <v>26.07</v>
      </c>
      <c r="C225" s="41">
        <v>25.03</v>
      </c>
      <c r="D225" s="41">
        <v>24.56</v>
      </c>
      <c r="E225" s="41">
        <v>25.83</v>
      </c>
      <c r="F225" s="41">
        <v>27.15</v>
      </c>
      <c r="G225" s="41">
        <v>28.15</v>
      </c>
      <c r="H225" s="41">
        <v>28.05</v>
      </c>
      <c r="I225" s="41">
        <v>28.28</v>
      </c>
      <c r="J225" s="41">
        <v>28.31</v>
      </c>
      <c r="K225" s="41">
        <v>28.18</v>
      </c>
      <c r="L225" s="41">
        <v>27.58</v>
      </c>
      <c r="M225" s="41">
        <v>27.08</v>
      </c>
      <c r="N225" s="29">
        <f t="shared" si="84"/>
        <v>27.022499999999997</v>
      </c>
    </row>
    <row r="226" spans="1:14" x14ac:dyDescent="0.25">
      <c r="A226" s="27">
        <v>2009</v>
      </c>
      <c r="B226" s="41">
        <v>25.88</v>
      </c>
      <c r="C226" s="41">
        <v>23.11</v>
      </c>
      <c r="D226" s="41">
        <v>19.52</v>
      </c>
      <c r="E226" s="41">
        <v>24.89</v>
      </c>
      <c r="F226" s="41">
        <v>27.43</v>
      </c>
      <c r="G226" s="41">
        <v>28.23</v>
      </c>
      <c r="H226" s="41">
        <v>28.32</v>
      </c>
      <c r="I226" s="41">
        <v>28.66</v>
      </c>
      <c r="J226" s="41">
        <v>28.65</v>
      </c>
      <c r="K226" s="41">
        <v>28.58</v>
      </c>
      <c r="L226" s="41">
        <v>28.35</v>
      </c>
      <c r="M226" s="41">
        <v>28.31</v>
      </c>
      <c r="N226" s="29">
        <f t="shared" si="84"/>
        <v>26.660833333333333</v>
      </c>
    </row>
    <row r="227" spans="1:14" x14ac:dyDescent="0.25">
      <c r="A227" s="27">
        <v>2010</v>
      </c>
      <c r="B227" s="41">
        <v>26.27</v>
      </c>
      <c r="C227" s="41">
        <v>25.21</v>
      </c>
      <c r="D227" s="41">
        <v>26.26</v>
      </c>
      <c r="E227" s="41">
        <v>27.82</v>
      </c>
      <c r="F227" s="41">
        <v>29.01</v>
      </c>
      <c r="G227" s="41">
        <v>28.92</v>
      </c>
      <c r="H227" s="41">
        <v>28.54</v>
      </c>
      <c r="I227" s="41">
        <v>28.45</v>
      </c>
      <c r="J227" s="41">
        <v>28.14</v>
      </c>
      <c r="K227" s="41">
        <v>27.65</v>
      </c>
      <c r="L227" s="41">
        <v>27.26</v>
      </c>
      <c r="M227" s="41"/>
      <c r="N227" s="29">
        <f t="shared" si="84"/>
        <v>27.59363636363636</v>
      </c>
    </row>
    <row r="228" spans="1:14" x14ac:dyDescent="0.25">
      <c r="A228" s="27">
        <v>2011</v>
      </c>
      <c r="B228" s="41"/>
      <c r="C228" s="41"/>
      <c r="D228" s="41"/>
      <c r="E228" s="41"/>
      <c r="F228" s="41"/>
      <c r="G228" s="41"/>
      <c r="H228" s="41"/>
      <c r="I228" s="41"/>
      <c r="J228" s="41">
        <v>28.73</v>
      </c>
      <c r="K228" s="41">
        <v>28.04</v>
      </c>
      <c r="L228" s="41">
        <v>27.53</v>
      </c>
      <c r="M228" s="41">
        <v>27.19</v>
      </c>
      <c r="N228" s="29"/>
    </row>
    <row r="229" spans="1:14" x14ac:dyDescent="0.25">
      <c r="A229" s="27">
        <v>2012</v>
      </c>
      <c r="B229" s="41">
        <v>25.84</v>
      </c>
      <c r="C229" s="41">
        <v>23.32</v>
      </c>
      <c r="D229" s="41">
        <v>20.54</v>
      </c>
      <c r="E229" s="41">
        <v>26.91</v>
      </c>
      <c r="F229" s="41">
        <v>27.94</v>
      </c>
      <c r="G229" s="41">
        <v>28.7</v>
      </c>
      <c r="H229" s="41">
        <v>28.47</v>
      </c>
      <c r="I229" s="41">
        <v>28.58</v>
      </c>
      <c r="J229" s="41">
        <v>28.55</v>
      </c>
      <c r="K229" s="41">
        <v>28.23</v>
      </c>
      <c r="L229" s="41">
        <v>28.15</v>
      </c>
      <c r="M229" s="41">
        <v>27.8</v>
      </c>
      <c r="N229" s="29">
        <f t="shared" si="84"/>
        <v>26.919166666666666</v>
      </c>
    </row>
    <row r="230" spans="1:14" x14ac:dyDescent="0.25">
      <c r="A230" s="27">
        <v>2013</v>
      </c>
      <c r="B230" s="41">
        <v>25.26</v>
      </c>
      <c r="C230" s="41">
        <v>21.6</v>
      </c>
      <c r="D230" s="41">
        <v>21.91</v>
      </c>
      <c r="E230" s="41">
        <v>26.05</v>
      </c>
      <c r="F230" s="41">
        <v>27.89</v>
      </c>
      <c r="G230" s="41">
        <v>28.47</v>
      </c>
      <c r="H230" s="41">
        <v>28.16</v>
      </c>
      <c r="I230" s="41">
        <v>28.04</v>
      </c>
      <c r="J230" s="41">
        <v>28.24</v>
      </c>
      <c r="K230" s="41">
        <v>28.02</v>
      </c>
      <c r="L230" s="41">
        <v>28.14</v>
      </c>
      <c r="M230" s="41">
        <v>27.86</v>
      </c>
      <c r="N230" s="29">
        <f t="shared" si="84"/>
        <v>26.636666666666667</v>
      </c>
    </row>
    <row r="231" spans="1:14" x14ac:dyDescent="0.25">
      <c r="A231" s="27">
        <v>2014</v>
      </c>
      <c r="B231" s="41">
        <v>25.78</v>
      </c>
      <c r="C231" s="41">
        <v>23.27</v>
      </c>
      <c r="D231" s="41">
        <v>24.07</v>
      </c>
      <c r="E231" s="41">
        <v>24.8</v>
      </c>
      <c r="F231" s="41">
        <v>28.11</v>
      </c>
      <c r="G231" s="41">
        <v>28.73</v>
      </c>
      <c r="H231" s="41">
        <v>29.09</v>
      </c>
      <c r="I231" s="41"/>
      <c r="J231" s="41"/>
      <c r="K231" s="41"/>
      <c r="L231" s="41"/>
      <c r="M231" s="41"/>
      <c r="N231" s="29"/>
    </row>
    <row r="232" spans="1:14" x14ac:dyDescent="0.25">
      <c r="A232" s="27">
        <v>2015</v>
      </c>
      <c r="B232" s="41"/>
      <c r="C232" s="41"/>
      <c r="D232" s="41"/>
      <c r="E232" s="41"/>
      <c r="F232" s="41"/>
      <c r="G232" s="41"/>
      <c r="H232" s="41"/>
      <c r="I232" s="41"/>
      <c r="J232" s="41"/>
      <c r="K232" s="41"/>
      <c r="L232" s="41"/>
      <c r="M232" s="41"/>
      <c r="N232" s="29"/>
    </row>
    <row r="233" spans="1:14" x14ac:dyDescent="0.25">
      <c r="A233" s="27">
        <v>2016</v>
      </c>
      <c r="B233" s="41"/>
      <c r="C233" s="41"/>
      <c r="D233" s="41"/>
      <c r="E233" s="41"/>
      <c r="F233" s="41"/>
      <c r="G233" s="41"/>
      <c r="H233" s="41"/>
      <c r="I233" s="41"/>
      <c r="J233" s="41"/>
      <c r="K233" s="41"/>
      <c r="L233" s="41"/>
      <c r="M233" s="41"/>
      <c r="N233" s="29"/>
    </row>
    <row r="234" spans="1:14" x14ac:dyDescent="0.25">
      <c r="A234" s="27">
        <v>2017</v>
      </c>
      <c r="B234" s="41"/>
      <c r="C234" s="41"/>
      <c r="D234" s="41"/>
      <c r="E234" s="41"/>
      <c r="F234" s="41"/>
      <c r="G234" s="41"/>
      <c r="H234" s="41"/>
      <c r="I234" s="41"/>
      <c r="J234" s="41"/>
      <c r="K234" s="41"/>
      <c r="L234" s="41"/>
      <c r="M234" s="41"/>
      <c r="N234" s="29"/>
    </row>
    <row r="235" spans="1:14" x14ac:dyDescent="0.25">
      <c r="A235" s="27">
        <v>2018</v>
      </c>
      <c r="B235" s="41"/>
      <c r="C235" s="41"/>
      <c r="D235" s="41"/>
      <c r="E235" s="41"/>
      <c r="F235" s="41"/>
      <c r="G235" s="41"/>
      <c r="H235" s="41"/>
      <c r="I235" s="41"/>
      <c r="J235" s="41"/>
      <c r="K235" s="41"/>
      <c r="L235" s="41"/>
      <c r="M235" s="41"/>
      <c r="N235" s="29"/>
    </row>
    <row r="236" spans="1:14" x14ac:dyDescent="0.25">
      <c r="A236" s="27">
        <v>2019</v>
      </c>
      <c r="B236" s="41"/>
      <c r="C236" s="41"/>
      <c r="D236" s="41"/>
      <c r="E236" s="41"/>
      <c r="F236" s="41"/>
      <c r="G236" s="41"/>
      <c r="H236" s="41"/>
      <c r="I236" s="41"/>
      <c r="J236" s="41"/>
      <c r="K236" s="41"/>
      <c r="L236" s="41"/>
      <c r="M236" s="41"/>
      <c r="N236" s="29"/>
    </row>
    <row r="237" spans="1:14" x14ac:dyDescent="0.25">
      <c r="A237" s="27">
        <v>2020</v>
      </c>
      <c r="B237" s="41"/>
      <c r="C237" s="41"/>
      <c r="D237" s="41"/>
      <c r="E237" s="41"/>
      <c r="F237" s="41"/>
      <c r="G237" s="41"/>
      <c r="H237" s="41"/>
      <c r="I237" s="41"/>
      <c r="J237" s="41"/>
      <c r="K237" s="41"/>
      <c r="L237" s="41"/>
      <c r="M237" s="41"/>
      <c r="N237" s="29"/>
    </row>
    <row r="238" spans="1:14" x14ac:dyDescent="0.25">
      <c r="A238" s="3"/>
      <c r="N238" s="22"/>
    </row>
    <row r="239" spans="1:14" x14ac:dyDescent="0.25">
      <c r="A239" s="27" t="s">
        <v>78</v>
      </c>
      <c r="B239" s="41">
        <f t="shared" ref="B239:N239" si="85">AVERAGE(B222:B237)</f>
        <v>26.127500000000001</v>
      </c>
      <c r="C239" s="41">
        <f t="shared" si="85"/>
        <v>23.427499999999998</v>
      </c>
      <c r="D239" s="41">
        <f t="shared" si="85"/>
        <v>22.57</v>
      </c>
      <c r="E239" s="41">
        <f t="shared" si="85"/>
        <v>25.918750000000003</v>
      </c>
      <c r="F239" s="41">
        <f t="shared" si="85"/>
        <v>27.886250000000004</v>
      </c>
      <c r="G239" s="41">
        <f t="shared" si="85"/>
        <v>28.456249999999997</v>
      </c>
      <c r="H239" s="41">
        <f t="shared" si="85"/>
        <v>28.391249999999999</v>
      </c>
      <c r="I239" s="41">
        <f t="shared" si="85"/>
        <v>28.38</v>
      </c>
      <c r="J239" s="41">
        <f t="shared" si="85"/>
        <v>28.434999999999999</v>
      </c>
      <c r="K239" s="41">
        <f t="shared" si="85"/>
        <v>28.092499999999998</v>
      </c>
      <c r="L239" s="41">
        <f t="shared" si="85"/>
        <v>27.751249999999999</v>
      </c>
      <c r="M239" s="41">
        <f t="shared" si="85"/>
        <v>27.597500000000004</v>
      </c>
      <c r="N239" s="29">
        <f t="shared" si="85"/>
        <v>26.91123376623376</v>
      </c>
    </row>
    <row r="240" spans="1:14" x14ac:dyDescent="0.25">
      <c r="A240" s="27" t="s">
        <v>79</v>
      </c>
      <c r="B240" s="41">
        <f t="shared" ref="B240:N240" si="86">STDEV(B222:B237)</f>
        <v>0.60624723857986695</v>
      </c>
      <c r="C240" s="41">
        <f t="shared" si="86"/>
        <v>1.2002827047944045</v>
      </c>
      <c r="D240" s="41">
        <f t="shared" si="86"/>
        <v>2.2592729551150494</v>
      </c>
      <c r="E240" s="41">
        <f t="shared" si="86"/>
        <v>1.0943026154979776</v>
      </c>
      <c r="F240" s="41">
        <f t="shared" si="86"/>
        <v>0.54646755229774302</v>
      </c>
      <c r="G240" s="41">
        <f t="shared" si="86"/>
        <v>0.29519666567996966</v>
      </c>
      <c r="H240" s="41">
        <f t="shared" si="86"/>
        <v>0.33883993271159757</v>
      </c>
      <c r="I240" s="41">
        <f t="shared" si="86"/>
        <v>0.28266588050205166</v>
      </c>
      <c r="J240" s="41">
        <f t="shared" si="86"/>
        <v>0.24871096247882368</v>
      </c>
      <c r="K240" s="41">
        <f t="shared" si="86"/>
        <v>0.37008686239082533</v>
      </c>
      <c r="L240" s="41">
        <f t="shared" si="86"/>
        <v>0.47729707730091908</v>
      </c>
      <c r="M240" s="41">
        <f t="shared" si="86"/>
        <v>0.4727049819919395</v>
      </c>
      <c r="N240" s="29">
        <f t="shared" si="86"/>
        <v>0.33917675938816172</v>
      </c>
    </row>
    <row r="241" spans="1:14" x14ac:dyDescent="0.25">
      <c r="A241" s="27" t="s">
        <v>80</v>
      </c>
      <c r="B241" s="41">
        <f t="shared" ref="B241:N241" si="87">B240/B239*100</f>
        <v>2.3203415503965816</v>
      </c>
      <c r="C241" s="41">
        <f t="shared" si="87"/>
        <v>5.1233921877895829</v>
      </c>
      <c r="D241" s="41">
        <f t="shared" si="87"/>
        <v>10.01007069169273</v>
      </c>
      <c r="E241" s="41">
        <f t="shared" si="87"/>
        <v>4.2220501200790066</v>
      </c>
      <c r="F241" s="41">
        <f t="shared" si="87"/>
        <v>1.9596308298811884</v>
      </c>
      <c r="G241" s="41">
        <f t="shared" si="87"/>
        <v>1.0373702286139941</v>
      </c>
      <c r="H241" s="41">
        <f t="shared" si="87"/>
        <v>1.193466059830397</v>
      </c>
      <c r="I241" s="41">
        <f t="shared" si="87"/>
        <v>0.99600380726586213</v>
      </c>
      <c r="J241" s="41">
        <f t="shared" si="87"/>
        <v>0.87466489354254862</v>
      </c>
      <c r="K241" s="41">
        <f t="shared" si="87"/>
        <v>1.3173867131470156</v>
      </c>
      <c r="L241" s="41">
        <f t="shared" si="87"/>
        <v>1.7199119942378061</v>
      </c>
      <c r="M241" s="41">
        <f t="shared" si="87"/>
        <v>1.7128543599671691</v>
      </c>
      <c r="N241" s="29">
        <f t="shared" si="87"/>
        <v>1.2603538073892984</v>
      </c>
    </row>
    <row r="242" spans="1:14" x14ac:dyDescent="0.25">
      <c r="A242" s="27" t="s">
        <v>81</v>
      </c>
      <c r="B242" s="41">
        <f t="shared" ref="B242:N242" si="88">MIN(B222:B237)</f>
        <v>25.26</v>
      </c>
      <c r="C242" s="41">
        <f t="shared" si="88"/>
        <v>21.6</v>
      </c>
      <c r="D242" s="41">
        <f t="shared" si="88"/>
        <v>19.52</v>
      </c>
      <c r="E242" s="41">
        <f t="shared" si="88"/>
        <v>24.77</v>
      </c>
      <c r="F242" s="41">
        <f t="shared" si="88"/>
        <v>27.15</v>
      </c>
      <c r="G242" s="41">
        <f t="shared" si="88"/>
        <v>28.15</v>
      </c>
      <c r="H242" s="41">
        <f t="shared" si="88"/>
        <v>28.05</v>
      </c>
      <c r="I242" s="41">
        <f t="shared" si="88"/>
        <v>27.99</v>
      </c>
      <c r="J242" s="41">
        <f t="shared" si="88"/>
        <v>28.14</v>
      </c>
      <c r="K242" s="41">
        <f t="shared" si="88"/>
        <v>27.53</v>
      </c>
      <c r="L242" s="41">
        <f t="shared" si="88"/>
        <v>27.01</v>
      </c>
      <c r="M242" s="41">
        <f t="shared" si="88"/>
        <v>26.98</v>
      </c>
      <c r="N242" s="29">
        <f t="shared" si="88"/>
        <v>26.636666666666667</v>
      </c>
    </row>
    <row r="243" spans="1:14" x14ac:dyDescent="0.25">
      <c r="A243" s="27" t="s">
        <v>82</v>
      </c>
      <c r="B243" s="41">
        <f t="shared" ref="B243:N243" si="89">MAX(B222:B237)</f>
        <v>27.23</v>
      </c>
      <c r="C243" s="41">
        <f t="shared" si="89"/>
        <v>25.21</v>
      </c>
      <c r="D243" s="41">
        <f t="shared" si="89"/>
        <v>26.26</v>
      </c>
      <c r="E243" s="41">
        <f t="shared" si="89"/>
        <v>27.82</v>
      </c>
      <c r="F243" s="41">
        <f t="shared" si="89"/>
        <v>29.01</v>
      </c>
      <c r="G243" s="41">
        <f t="shared" si="89"/>
        <v>28.92</v>
      </c>
      <c r="H243" s="41">
        <f t="shared" si="89"/>
        <v>29.09</v>
      </c>
      <c r="I243" s="41">
        <f t="shared" si="89"/>
        <v>28.66</v>
      </c>
      <c r="J243" s="41">
        <f t="shared" si="89"/>
        <v>28.73</v>
      </c>
      <c r="K243" s="41">
        <f t="shared" si="89"/>
        <v>28.58</v>
      </c>
      <c r="L243" s="41">
        <f t="shared" si="89"/>
        <v>28.35</v>
      </c>
      <c r="M243" s="41">
        <f t="shared" si="89"/>
        <v>28.31</v>
      </c>
      <c r="N243" s="29">
        <f t="shared" si="89"/>
        <v>27.59363636363636</v>
      </c>
    </row>
    <row r="244" spans="1:14" x14ac:dyDescent="0.25">
      <c r="A244" s="27" t="s">
        <v>83</v>
      </c>
      <c r="B244" s="41">
        <f t="shared" ref="B244:N244" si="90">QUARTILE(B222:B237,1)</f>
        <v>25.824999999999999</v>
      </c>
      <c r="C244" s="41">
        <f t="shared" si="90"/>
        <v>22.9575</v>
      </c>
      <c r="D244" s="41">
        <f t="shared" si="90"/>
        <v>20.990000000000002</v>
      </c>
      <c r="E244" s="41">
        <f t="shared" si="90"/>
        <v>24.8675</v>
      </c>
      <c r="F244" s="41">
        <f t="shared" si="90"/>
        <v>27.67</v>
      </c>
      <c r="G244" s="41">
        <f t="shared" si="90"/>
        <v>28.212499999999999</v>
      </c>
      <c r="H244" s="41">
        <f t="shared" si="90"/>
        <v>28.134999999999998</v>
      </c>
      <c r="I244" s="41">
        <f t="shared" si="90"/>
        <v>28.16</v>
      </c>
      <c r="J244" s="41">
        <f t="shared" si="90"/>
        <v>28.22</v>
      </c>
      <c r="K244" s="41">
        <f t="shared" si="90"/>
        <v>27.927499999999998</v>
      </c>
      <c r="L244" s="41">
        <f t="shared" si="90"/>
        <v>27.462500000000002</v>
      </c>
      <c r="M244" s="41">
        <f t="shared" si="90"/>
        <v>27.162500000000001</v>
      </c>
      <c r="N244" s="29">
        <f t="shared" si="90"/>
        <v>26.65</v>
      </c>
    </row>
    <row r="245" spans="1:14" x14ac:dyDescent="0.25">
      <c r="A245" s="27" t="s">
        <v>84</v>
      </c>
      <c r="B245" s="41">
        <f t="shared" ref="B245:N245" si="91">QUARTILE(B222:B237,2)</f>
        <v>25.975000000000001</v>
      </c>
      <c r="C245" s="41">
        <f t="shared" si="91"/>
        <v>23.295000000000002</v>
      </c>
      <c r="D245" s="41">
        <f t="shared" si="91"/>
        <v>22.234999999999999</v>
      </c>
      <c r="E245" s="41">
        <f t="shared" si="91"/>
        <v>25.939999999999998</v>
      </c>
      <c r="F245" s="41">
        <f t="shared" si="91"/>
        <v>27.85</v>
      </c>
      <c r="G245" s="41">
        <f t="shared" si="91"/>
        <v>28.38</v>
      </c>
      <c r="H245" s="41">
        <f t="shared" si="91"/>
        <v>28.380000000000003</v>
      </c>
      <c r="I245" s="41">
        <f t="shared" si="91"/>
        <v>28.45</v>
      </c>
      <c r="J245" s="41">
        <f t="shared" si="91"/>
        <v>28.43</v>
      </c>
      <c r="K245" s="41">
        <f t="shared" si="91"/>
        <v>28.11</v>
      </c>
      <c r="L245" s="41">
        <f t="shared" si="91"/>
        <v>27.784999999999997</v>
      </c>
      <c r="M245" s="41">
        <f t="shared" si="91"/>
        <v>27.700000000000003</v>
      </c>
      <c r="N245" s="29">
        <f t="shared" si="91"/>
        <v>26.906666666666666</v>
      </c>
    </row>
    <row r="246" spans="1:14" x14ac:dyDescent="0.25">
      <c r="A246" s="27" t="s">
        <v>85</v>
      </c>
      <c r="B246" s="41">
        <f t="shared" ref="B246:N246" si="92">QUARTILE(B222:B237,3)</f>
        <v>26.375</v>
      </c>
      <c r="C246" s="41">
        <f t="shared" si="92"/>
        <v>23.7925</v>
      </c>
      <c r="D246" s="41">
        <f t="shared" si="92"/>
        <v>24.192499999999999</v>
      </c>
      <c r="E246" s="41">
        <f t="shared" si="92"/>
        <v>26.4375</v>
      </c>
      <c r="F246" s="41">
        <f t="shared" si="92"/>
        <v>27.982500000000002</v>
      </c>
      <c r="G246" s="41">
        <f t="shared" si="92"/>
        <v>28.7075</v>
      </c>
      <c r="H246" s="41">
        <f t="shared" si="92"/>
        <v>28.487499999999997</v>
      </c>
      <c r="I246" s="41">
        <f t="shared" si="92"/>
        <v>28.619999999999997</v>
      </c>
      <c r="J246" s="41">
        <f t="shared" si="92"/>
        <v>28.662499999999998</v>
      </c>
      <c r="K246" s="41">
        <f t="shared" si="92"/>
        <v>28.3</v>
      </c>
      <c r="L246" s="41">
        <f t="shared" si="92"/>
        <v>28.142499999999998</v>
      </c>
      <c r="M246" s="41">
        <f t="shared" si="92"/>
        <v>27.884999999999998</v>
      </c>
      <c r="N246" s="29">
        <f t="shared" si="92"/>
        <v>26.970833333333331</v>
      </c>
    </row>
    <row r="247" spans="1:14" x14ac:dyDescent="0.25">
      <c r="A247" s="27"/>
      <c r="B247" s="41"/>
      <c r="C247" s="41"/>
      <c r="D247" s="41"/>
      <c r="E247" s="41"/>
      <c r="F247" s="41"/>
      <c r="G247" s="41"/>
      <c r="H247" s="41"/>
      <c r="I247" s="41"/>
      <c r="J247" s="41"/>
      <c r="K247" s="41"/>
      <c r="L247" s="41"/>
      <c r="M247" s="41"/>
      <c r="N247" s="29"/>
    </row>
    <row r="248" spans="1:14" x14ac:dyDescent="0.25">
      <c r="A248" s="27"/>
      <c r="B248" s="41"/>
      <c r="C248" s="41"/>
      <c r="D248" s="41"/>
      <c r="E248" s="41"/>
      <c r="F248" s="41"/>
      <c r="G248" s="41"/>
      <c r="H248" s="41"/>
      <c r="I248" s="41"/>
      <c r="J248" s="41"/>
      <c r="K248" s="41"/>
      <c r="L248" s="41"/>
      <c r="M248" s="41"/>
      <c r="N248" s="29"/>
    </row>
    <row r="249" spans="1:14" ht="15.75" x14ac:dyDescent="0.25">
      <c r="A249" s="23" t="s">
        <v>232</v>
      </c>
    </row>
    <row r="250" spans="1:14" ht="15.75" x14ac:dyDescent="0.25">
      <c r="A250" s="24" t="s">
        <v>64</v>
      </c>
      <c r="B250" s="48" t="s">
        <v>65</v>
      </c>
      <c r="C250" s="48" t="s">
        <v>66</v>
      </c>
      <c r="D250" s="48" t="s">
        <v>67</v>
      </c>
      <c r="E250" s="48" t="s">
        <v>68</v>
      </c>
      <c r="F250" s="48" t="s">
        <v>69</v>
      </c>
      <c r="G250" s="48" t="s">
        <v>70</v>
      </c>
      <c r="H250" s="48" t="s">
        <v>71</v>
      </c>
      <c r="I250" s="48" t="s">
        <v>72</v>
      </c>
      <c r="J250" s="48" t="s">
        <v>73</v>
      </c>
      <c r="K250" s="48" t="s">
        <v>74</v>
      </c>
      <c r="L250" s="48" t="s">
        <v>75</v>
      </c>
      <c r="M250" s="48" t="s">
        <v>76</v>
      </c>
      <c r="N250" s="26" t="s">
        <v>77</v>
      </c>
    </row>
    <row r="251" spans="1:14" x14ac:dyDescent="0.25">
      <c r="A251" s="27">
        <v>2017</v>
      </c>
      <c r="B251" s="41"/>
      <c r="C251" s="41"/>
      <c r="D251" s="41"/>
      <c r="E251" s="41"/>
      <c r="F251" s="41"/>
      <c r="G251" s="41"/>
      <c r="H251" s="41"/>
      <c r="I251" s="41"/>
      <c r="J251" s="41"/>
      <c r="K251" s="41"/>
      <c r="L251" s="41"/>
      <c r="M251" s="41"/>
      <c r="N251" s="29"/>
    </row>
    <row r="252" spans="1:14" x14ac:dyDescent="0.25">
      <c r="A252" s="27">
        <v>2018</v>
      </c>
      <c r="B252" s="41"/>
      <c r="C252" s="41">
        <v>27.24</v>
      </c>
      <c r="D252" s="41">
        <v>23.728999999999999</v>
      </c>
      <c r="E252" s="41">
        <v>23.818999999999999</v>
      </c>
      <c r="F252" s="41">
        <v>26.213000000000001</v>
      </c>
      <c r="G252" s="41"/>
      <c r="H252" s="41"/>
      <c r="I252" s="41"/>
      <c r="J252" s="41"/>
      <c r="K252" s="41"/>
      <c r="L252" s="41">
        <v>28.670999999999999</v>
      </c>
      <c r="M252" s="41">
        <v>27.774000000000001</v>
      </c>
      <c r="N252" s="29">
        <f t="shared" ref="N252:N253" si="93">AVERAGE(B252:M252)</f>
        <v>26.241</v>
      </c>
    </row>
    <row r="253" spans="1:14" x14ac:dyDescent="0.25">
      <c r="A253" s="27">
        <v>2019</v>
      </c>
      <c r="B253" s="41">
        <v>23.344999999999999</v>
      </c>
      <c r="C253" s="41">
        <v>22.216999999999999</v>
      </c>
      <c r="D253" s="41">
        <v>21.248999999999999</v>
      </c>
      <c r="E253" s="41">
        <v>25.44</v>
      </c>
      <c r="F253" s="41">
        <v>28.251000000000001</v>
      </c>
      <c r="G253" s="41">
        <v>28.901</v>
      </c>
      <c r="H253" s="41">
        <v>28.56</v>
      </c>
      <c r="I253" s="41">
        <v>28.466999999999999</v>
      </c>
      <c r="J253" s="41">
        <v>28.361000000000001</v>
      </c>
      <c r="K253" s="41">
        <v>28.257000000000001</v>
      </c>
      <c r="L253" s="41">
        <v>28.251999999999999</v>
      </c>
      <c r="M253" s="41">
        <v>28.157</v>
      </c>
      <c r="N253" s="29">
        <f t="shared" si="93"/>
        <v>26.621416666666665</v>
      </c>
    </row>
    <row r="254" spans="1:14" x14ac:dyDescent="0.25">
      <c r="A254" s="27">
        <v>2020</v>
      </c>
      <c r="B254" s="41">
        <v>26.757000000000001</v>
      </c>
      <c r="C254" s="41">
        <v>24.571999999999999</v>
      </c>
      <c r="D254" s="41">
        <v>21.062000000000001</v>
      </c>
      <c r="E254" s="41">
        <v>25.992000000000001</v>
      </c>
      <c r="F254" s="41">
        <v>28.425999999999998</v>
      </c>
      <c r="G254" s="41">
        <v>28.707999999999998</v>
      </c>
      <c r="H254" s="41">
        <v>28.254000000000001</v>
      </c>
      <c r="I254" s="41">
        <v>28.18</v>
      </c>
      <c r="J254" s="41">
        <v>28.33</v>
      </c>
      <c r="K254" s="41">
        <v>28.081</v>
      </c>
      <c r="L254" s="41">
        <v>27.914000000000001</v>
      </c>
      <c r="M254" s="41"/>
      <c r="N254" s="29"/>
    </row>
    <row r="255" spans="1:14" x14ac:dyDescent="0.25">
      <c r="A255" s="27">
        <v>2021</v>
      </c>
      <c r="B255" s="41"/>
      <c r="C255" s="41"/>
      <c r="D255" s="41"/>
      <c r="E255" s="41"/>
      <c r="F255" s="41"/>
      <c r="G255" s="41"/>
      <c r="H255" s="41"/>
      <c r="I255" s="41"/>
      <c r="J255" s="41"/>
      <c r="K255" s="41"/>
      <c r="L255" s="41"/>
      <c r="M255" s="41"/>
      <c r="N255" s="29"/>
    </row>
    <row r="256" spans="1:14" x14ac:dyDescent="0.25">
      <c r="A256" s="27">
        <v>2022</v>
      </c>
      <c r="B256" s="41"/>
      <c r="C256" s="41"/>
      <c r="D256" s="41"/>
      <c r="E256" s="41"/>
      <c r="F256" s="41"/>
      <c r="G256" s="41">
        <v>28.212</v>
      </c>
      <c r="H256" s="41">
        <v>28.434999999999999</v>
      </c>
      <c r="I256" s="41">
        <v>28.234000000000002</v>
      </c>
      <c r="J256" s="41">
        <v>28.529</v>
      </c>
      <c r="K256" s="41">
        <v>28.097999999999999</v>
      </c>
      <c r="L256" s="41">
        <v>27.684000000000001</v>
      </c>
      <c r="M256" s="41"/>
      <c r="N256" s="29"/>
    </row>
    <row r="257" spans="1:14" x14ac:dyDescent="0.25">
      <c r="A257" s="27">
        <v>2023</v>
      </c>
      <c r="B257" s="41"/>
      <c r="C257" s="41"/>
      <c r="D257" s="41"/>
      <c r="E257" s="41"/>
      <c r="F257" s="41"/>
      <c r="G257" s="41"/>
      <c r="H257" s="41"/>
      <c r="I257" s="41"/>
      <c r="J257" s="41"/>
      <c r="K257" s="41"/>
      <c r="L257" s="41"/>
      <c r="M257" s="41"/>
      <c r="N257" s="29"/>
    </row>
    <row r="258" spans="1:14" x14ac:dyDescent="0.25">
      <c r="A258" s="27">
        <v>2024</v>
      </c>
      <c r="B258" s="41"/>
      <c r="C258" s="41"/>
      <c r="D258" s="41"/>
      <c r="E258" s="41"/>
      <c r="F258" s="41"/>
      <c r="G258" s="41"/>
      <c r="H258" s="41"/>
      <c r="I258" s="41"/>
      <c r="J258" s="41"/>
      <c r="K258" s="41"/>
      <c r="L258" s="41"/>
      <c r="M258" s="41"/>
      <c r="N258" s="29"/>
    </row>
    <row r="259" spans="1:14" x14ac:dyDescent="0.25">
      <c r="A259" s="3"/>
      <c r="N259" s="22"/>
    </row>
    <row r="260" spans="1:14" x14ac:dyDescent="0.25">
      <c r="A260" s="27" t="s">
        <v>78</v>
      </c>
      <c r="B260" s="41">
        <f>AVERAGE(B251:B259)</f>
        <v>25.051000000000002</v>
      </c>
      <c r="C260" s="41">
        <f t="shared" ref="C260:N260" si="94">AVERAGE(C251:C259)</f>
        <v>24.676333333333332</v>
      </c>
      <c r="D260" s="41">
        <f t="shared" si="94"/>
        <v>22.013333333333332</v>
      </c>
      <c r="E260" s="41">
        <f t="shared" si="94"/>
        <v>25.083666666666669</v>
      </c>
      <c r="F260" s="41">
        <f t="shared" si="94"/>
        <v>27.63</v>
      </c>
      <c r="G260" s="41">
        <f t="shared" si="94"/>
        <v>28.606999999999999</v>
      </c>
      <c r="H260" s="41">
        <f t="shared" si="94"/>
        <v>28.416333333333331</v>
      </c>
      <c r="I260" s="41">
        <f t="shared" si="94"/>
        <v>28.293666666666667</v>
      </c>
      <c r="J260" s="41">
        <f t="shared" si="94"/>
        <v>28.406666666666666</v>
      </c>
      <c r="K260" s="41">
        <f t="shared" si="94"/>
        <v>28.145333333333337</v>
      </c>
      <c r="L260" s="41">
        <f t="shared" si="94"/>
        <v>28.13025</v>
      </c>
      <c r="M260" s="41">
        <f t="shared" si="94"/>
        <v>27.965499999999999</v>
      </c>
      <c r="N260" s="29">
        <f t="shared" si="94"/>
        <v>26.431208333333331</v>
      </c>
    </row>
    <row r="261" spans="1:14" x14ac:dyDescent="0.25">
      <c r="A261" s="27" t="s">
        <v>79</v>
      </c>
      <c r="B261" s="41">
        <f>STDEV(B251:B259)</f>
        <v>2.4126483374085019</v>
      </c>
      <c r="C261" s="41">
        <f t="shared" ref="C261:N261" si="95">STDEV(C251:C259)</f>
        <v>2.5131248145154532</v>
      </c>
      <c r="D261" s="41">
        <f t="shared" si="95"/>
        <v>1.4887499230338626</v>
      </c>
      <c r="E261" s="41">
        <f t="shared" si="95"/>
        <v>1.1294743615210288</v>
      </c>
      <c r="F261" s="41">
        <f t="shared" si="95"/>
        <v>1.2302735468179415</v>
      </c>
      <c r="G261" s="41">
        <f t="shared" si="95"/>
        <v>0.35543072461451597</v>
      </c>
      <c r="H261" s="41">
        <f t="shared" si="95"/>
        <v>0.15385166015787061</v>
      </c>
      <c r="I261" s="41">
        <f t="shared" si="95"/>
        <v>0.15251994405104222</v>
      </c>
      <c r="J261" s="41">
        <f t="shared" si="95"/>
        <v>0.1070716271163067</v>
      </c>
      <c r="K261" s="41">
        <f t="shared" si="95"/>
        <v>9.7079005626003273E-2</v>
      </c>
      <c r="L261" s="41">
        <f t="shared" si="95"/>
        <v>0.42939366165171305</v>
      </c>
      <c r="M261" s="41">
        <f t="shared" si="95"/>
        <v>0.27082189719444705</v>
      </c>
      <c r="N261" s="29">
        <f t="shared" si="95"/>
        <v>0.26899520467638149</v>
      </c>
    </row>
    <row r="262" spans="1:14" x14ac:dyDescent="0.25">
      <c r="A262" s="27" t="s">
        <v>80</v>
      </c>
      <c r="B262" s="41">
        <f t="shared" ref="B262" si="96">B261/B260*100</f>
        <v>9.6309462193465389</v>
      </c>
      <c r="C262" s="41">
        <f t="shared" ref="C262:N262" si="97">C261/C260*100</f>
        <v>10.184352677391779</v>
      </c>
      <c r="D262" s="41">
        <f t="shared" si="97"/>
        <v>6.7629463493361426</v>
      </c>
      <c r="E262" s="41">
        <f t="shared" si="97"/>
        <v>4.5028279817717847</v>
      </c>
      <c r="F262" s="41">
        <f t="shared" si="97"/>
        <v>4.4526729888452463</v>
      </c>
      <c r="G262" s="41">
        <f t="shared" si="97"/>
        <v>1.2424606726134022</v>
      </c>
      <c r="H262" s="41">
        <f t="shared" si="97"/>
        <v>0.54141981779682091</v>
      </c>
      <c r="I262" s="41">
        <f t="shared" si="97"/>
        <v>0.5390603694031959</v>
      </c>
      <c r="J262" s="41">
        <f t="shared" si="97"/>
        <v>0.37692429165562091</v>
      </c>
      <c r="K262" s="41">
        <f t="shared" si="97"/>
        <v>0.34492043308305675</v>
      </c>
      <c r="L262" s="41">
        <f t="shared" si="97"/>
        <v>1.5264480822307411</v>
      </c>
      <c r="M262" s="41">
        <f t="shared" si="97"/>
        <v>0.96841428615417946</v>
      </c>
      <c r="N262" s="29">
        <f t="shared" si="97"/>
        <v>1.0177181507708148</v>
      </c>
    </row>
    <row r="263" spans="1:14" x14ac:dyDescent="0.25">
      <c r="A263" s="27" t="s">
        <v>81</v>
      </c>
      <c r="B263" s="41">
        <f>MIN(B251:B259)</f>
        <v>23.344999999999999</v>
      </c>
      <c r="C263" s="41">
        <f t="shared" ref="C263:N263" si="98">MIN(C251:C259)</f>
        <v>22.216999999999999</v>
      </c>
      <c r="D263" s="41">
        <f t="shared" si="98"/>
        <v>21.062000000000001</v>
      </c>
      <c r="E263" s="41">
        <f t="shared" si="98"/>
        <v>23.818999999999999</v>
      </c>
      <c r="F263" s="41">
        <f t="shared" si="98"/>
        <v>26.213000000000001</v>
      </c>
      <c r="G263" s="41">
        <f t="shared" si="98"/>
        <v>28.212</v>
      </c>
      <c r="H263" s="41">
        <f t="shared" si="98"/>
        <v>28.254000000000001</v>
      </c>
      <c r="I263" s="41">
        <f t="shared" si="98"/>
        <v>28.18</v>
      </c>
      <c r="J263" s="41">
        <f t="shared" si="98"/>
        <v>28.33</v>
      </c>
      <c r="K263" s="41">
        <f t="shared" si="98"/>
        <v>28.081</v>
      </c>
      <c r="L263" s="41">
        <f t="shared" si="98"/>
        <v>27.684000000000001</v>
      </c>
      <c r="M263" s="41">
        <f t="shared" si="98"/>
        <v>27.774000000000001</v>
      </c>
      <c r="N263" s="29">
        <f t="shared" si="98"/>
        <v>26.241</v>
      </c>
    </row>
    <row r="264" spans="1:14" x14ac:dyDescent="0.25">
      <c r="A264" s="27" t="s">
        <v>82</v>
      </c>
      <c r="B264" s="41">
        <f>MAX(B251:B259)</f>
        <v>26.757000000000001</v>
      </c>
      <c r="C264" s="41">
        <f t="shared" ref="C264:N264" si="99">MAX(C251:C259)</f>
        <v>27.24</v>
      </c>
      <c r="D264" s="41">
        <f t="shared" si="99"/>
        <v>23.728999999999999</v>
      </c>
      <c r="E264" s="41">
        <f t="shared" si="99"/>
        <v>25.992000000000001</v>
      </c>
      <c r="F264" s="41">
        <f t="shared" si="99"/>
        <v>28.425999999999998</v>
      </c>
      <c r="G264" s="41">
        <f t="shared" si="99"/>
        <v>28.901</v>
      </c>
      <c r="H264" s="41">
        <f t="shared" si="99"/>
        <v>28.56</v>
      </c>
      <c r="I264" s="41">
        <f t="shared" si="99"/>
        <v>28.466999999999999</v>
      </c>
      <c r="J264" s="41">
        <f t="shared" si="99"/>
        <v>28.529</v>
      </c>
      <c r="K264" s="41">
        <f t="shared" si="99"/>
        <v>28.257000000000001</v>
      </c>
      <c r="L264" s="41">
        <f t="shared" si="99"/>
        <v>28.670999999999999</v>
      </c>
      <c r="M264" s="41">
        <f t="shared" si="99"/>
        <v>28.157</v>
      </c>
      <c r="N264" s="29">
        <f t="shared" si="99"/>
        <v>26.621416666666665</v>
      </c>
    </row>
    <row r="265" spans="1:14" x14ac:dyDescent="0.25">
      <c r="A265" s="27" t="s">
        <v>83</v>
      </c>
      <c r="B265" s="41">
        <f>QUARTILE(B251:B259,1)</f>
        <v>24.198</v>
      </c>
      <c r="C265" s="41">
        <f t="shared" ref="C265:N265" si="100">QUARTILE(C251:C259,1)</f>
        <v>23.394500000000001</v>
      </c>
      <c r="D265" s="41">
        <f t="shared" si="100"/>
        <v>21.1555</v>
      </c>
      <c r="E265" s="41">
        <f t="shared" si="100"/>
        <v>24.6295</v>
      </c>
      <c r="F265" s="41">
        <f t="shared" si="100"/>
        <v>27.231999999999999</v>
      </c>
      <c r="G265" s="41">
        <f t="shared" si="100"/>
        <v>28.46</v>
      </c>
      <c r="H265" s="41">
        <f t="shared" si="100"/>
        <v>28.3445</v>
      </c>
      <c r="I265" s="41">
        <f t="shared" si="100"/>
        <v>28.207000000000001</v>
      </c>
      <c r="J265" s="41">
        <f t="shared" si="100"/>
        <v>28.345500000000001</v>
      </c>
      <c r="K265" s="41">
        <f t="shared" si="100"/>
        <v>28.089500000000001</v>
      </c>
      <c r="L265" s="41">
        <f t="shared" si="100"/>
        <v>27.8565</v>
      </c>
      <c r="M265" s="41">
        <f t="shared" si="100"/>
        <v>27.86975</v>
      </c>
      <c r="N265" s="29">
        <f t="shared" si="100"/>
        <v>26.336104166666665</v>
      </c>
    </row>
    <row r="266" spans="1:14" x14ac:dyDescent="0.25">
      <c r="A266" s="27" t="s">
        <v>84</v>
      </c>
      <c r="B266" s="41">
        <f>QUARTILE(B251:B259,2)</f>
        <v>25.051000000000002</v>
      </c>
      <c r="C266" s="41">
        <f t="shared" ref="C266:N266" si="101">QUARTILE(C251:C259,2)</f>
        <v>24.571999999999999</v>
      </c>
      <c r="D266" s="41">
        <f t="shared" si="101"/>
        <v>21.248999999999999</v>
      </c>
      <c r="E266" s="41">
        <f t="shared" si="101"/>
        <v>25.44</v>
      </c>
      <c r="F266" s="41">
        <f t="shared" si="101"/>
        <v>28.251000000000001</v>
      </c>
      <c r="G266" s="41">
        <f t="shared" si="101"/>
        <v>28.707999999999998</v>
      </c>
      <c r="H266" s="41">
        <f t="shared" si="101"/>
        <v>28.434999999999999</v>
      </c>
      <c r="I266" s="41">
        <f t="shared" si="101"/>
        <v>28.234000000000002</v>
      </c>
      <c r="J266" s="41">
        <f t="shared" si="101"/>
        <v>28.361000000000001</v>
      </c>
      <c r="K266" s="41">
        <f t="shared" si="101"/>
        <v>28.097999999999999</v>
      </c>
      <c r="L266" s="41">
        <f t="shared" si="101"/>
        <v>28.082999999999998</v>
      </c>
      <c r="M266" s="41">
        <f t="shared" si="101"/>
        <v>27.965499999999999</v>
      </c>
      <c r="N266" s="29">
        <f t="shared" si="101"/>
        <v>26.431208333333331</v>
      </c>
    </row>
    <row r="267" spans="1:14" x14ac:dyDescent="0.25">
      <c r="A267" s="27" t="s">
        <v>85</v>
      </c>
      <c r="B267" s="41">
        <f>QUARTILE(B251:B259,3)</f>
        <v>25.904</v>
      </c>
      <c r="C267" s="41">
        <f t="shared" ref="C267:N267" si="102">QUARTILE(C251:C259,3)</f>
        <v>25.905999999999999</v>
      </c>
      <c r="D267" s="41">
        <f t="shared" si="102"/>
        <v>22.488999999999997</v>
      </c>
      <c r="E267" s="41">
        <f t="shared" si="102"/>
        <v>25.716000000000001</v>
      </c>
      <c r="F267" s="41">
        <f t="shared" si="102"/>
        <v>28.3385</v>
      </c>
      <c r="G267" s="41">
        <f t="shared" si="102"/>
        <v>28.804499999999997</v>
      </c>
      <c r="H267" s="41">
        <f t="shared" si="102"/>
        <v>28.497499999999999</v>
      </c>
      <c r="I267" s="41">
        <f t="shared" si="102"/>
        <v>28.3505</v>
      </c>
      <c r="J267" s="41">
        <f t="shared" si="102"/>
        <v>28.445</v>
      </c>
      <c r="K267" s="41">
        <f t="shared" si="102"/>
        <v>28.177500000000002</v>
      </c>
      <c r="L267" s="41">
        <f t="shared" si="102"/>
        <v>28.356749999999998</v>
      </c>
      <c r="M267" s="41">
        <f t="shared" si="102"/>
        <v>28.061250000000001</v>
      </c>
      <c r="N267" s="29">
        <f t="shared" si="102"/>
        <v>26.5263125</v>
      </c>
    </row>
    <row r="270" spans="1:14" ht="15.75" x14ac:dyDescent="0.25">
      <c r="A270" s="23" t="s">
        <v>17</v>
      </c>
    </row>
    <row r="271" spans="1:14" ht="15.75" x14ac:dyDescent="0.25">
      <c r="A271" s="24" t="s">
        <v>64</v>
      </c>
      <c r="B271" s="48" t="s">
        <v>65</v>
      </c>
      <c r="C271" s="48" t="s">
        <v>66</v>
      </c>
      <c r="D271" s="48" t="s">
        <v>67</v>
      </c>
      <c r="E271" s="48" t="s">
        <v>68</v>
      </c>
      <c r="F271" s="48" t="s">
        <v>69</v>
      </c>
      <c r="G271" s="48" t="s">
        <v>70</v>
      </c>
      <c r="H271" s="48" t="s">
        <v>71</v>
      </c>
      <c r="I271" s="48" t="s">
        <v>72</v>
      </c>
      <c r="J271" s="48" t="s">
        <v>73</v>
      </c>
      <c r="K271" s="48" t="s">
        <v>74</v>
      </c>
      <c r="L271" s="48" t="s">
        <v>75</v>
      </c>
      <c r="M271" s="48" t="s">
        <v>76</v>
      </c>
      <c r="N271" s="26" t="s">
        <v>77</v>
      </c>
    </row>
    <row r="272" spans="1:14" x14ac:dyDescent="0.25">
      <c r="A272" s="27">
        <v>2001</v>
      </c>
      <c r="B272" s="41"/>
      <c r="C272" s="41"/>
      <c r="D272" s="41"/>
      <c r="E272" s="41"/>
      <c r="F272" s="41"/>
      <c r="G272" s="41"/>
      <c r="H272" s="41"/>
      <c r="I272" s="41"/>
      <c r="J272" s="41"/>
      <c r="K272" s="41"/>
      <c r="L272" s="41"/>
      <c r="M272" s="41">
        <v>27.12</v>
      </c>
      <c r="N272" s="29">
        <f t="shared" ref="N272:N282" si="103">AVERAGE(B272:M272)</f>
        <v>27.12</v>
      </c>
    </row>
    <row r="273" spans="1:14" x14ac:dyDescent="0.25">
      <c r="A273" s="27">
        <v>2002</v>
      </c>
      <c r="B273" s="41">
        <v>26.97</v>
      </c>
      <c r="C273" s="41">
        <v>23.47</v>
      </c>
      <c r="D273" s="41">
        <v>21.43</v>
      </c>
      <c r="E273" s="41">
        <v>22.56</v>
      </c>
      <c r="F273" s="41">
        <v>27.21</v>
      </c>
      <c r="G273" s="41">
        <v>28.24</v>
      </c>
      <c r="H273" s="41">
        <v>28.12</v>
      </c>
      <c r="I273" s="41">
        <v>27.85</v>
      </c>
      <c r="J273" s="41">
        <v>27.89</v>
      </c>
      <c r="K273" s="41">
        <v>27.9</v>
      </c>
      <c r="L273" s="41">
        <v>27.69</v>
      </c>
      <c r="M273" s="41">
        <v>27.54</v>
      </c>
      <c r="N273" s="29">
        <f t="shared" si="103"/>
        <v>26.405833333333334</v>
      </c>
    </row>
    <row r="274" spans="1:14" x14ac:dyDescent="0.25">
      <c r="A274" s="27">
        <v>2003</v>
      </c>
      <c r="B274" s="41">
        <v>24.12</v>
      </c>
      <c r="C274" s="41">
        <v>21.9</v>
      </c>
      <c r="D274" s="41">
        <v>24.39</v>
      </c>
      <c r="E274" s="41">
        <v>25.52</v>
      </c>
      <c r="F274" s="41">
        <v>28.19</v>
      </c>
      <c r="G274" s="41">
        <v>27.98</v>
      </c>
      <c r="H274" s="41">
        <v>27.9</v>
      </c>
      <c r="I274" s="41">
        <v>27.81</v>
      </c>
      <c r="J274" s="41">
        <v>28.29</v>
      </c>
      <c r="K274" s="41">
        <v>27.87</v>
      </c>
      <c r="L274" s="41">
        <v>28.04</v>
      </c>
      <c r="M274" s="41">
        <v>27.65</v>
      </c>
      <c r="N274" s="29">
        <f t="shared" si="103"/>
        <v>26.638333333333332</v>
      </c>
    </row>
    <row r="275" spans="1:14" x14ac:dyDescent="0.25">
      <c r="A275" s="27">
        <v>2004</v>
      </c>
      <c r="B275" s="41">
        <v>26.32</v>
      </c>
      <c r="C275" s="41">
        <v>23.68</v>
      </c>
      <c r="D275" s="41">
        <v>21.68</v>
      </c>
      <c r="E275" s="41">
        <v>24.58</v>
      </c>
      <c r="F275" s="41">
        <v>27.71</v>
      </c>
      <c r="G275" s="41">
        <v>28.17</v>
      </c>
      <c r="H275" s="41">
        <v>27.92</v>
      </c>
      <c r="I275" s="41">
        <v>28.2</v>
      </c>
      <c r="J275" s="41">
        <v>28.24</v>
      </c>
      <c r="K275" s="41">
        <v>28.06</v>
      </c>
      <c r="L275" s="41">
        <v>28.15</v>
      </c>
      <c r="M275" s="41">
        <v>27.75</v>
      </c>
      <c r="N275" s="29">
        <f t="shared" si="103"/>
        <v>26.704999999999998</v>
      </c>
    </row>
    <row r="276" spans="1:14" x14ac:dyDescent="0.25">
      <c r="A276" s="27">
        <v>2005</v>
      </c>
      <c r="B276" s="41">
        <v>26.47</v>
      </c>
      <c r="C276" s="41">
        <v>21.43</v>
      </c>
      <c r="D276" s="41">
        <v>25.5</v>
      </c>
      <c r="E276" s="41">
        <v>27.27</v>
      </c>
      <c r="F276" s="41">
        <v>28.98</v>
      </c>
      <c r="G276" s="41">
        <v>29.02</v>
      </c>
      <c r="H276" s="41">
        <v>28.83</v>
      </c>
      <c r="I276" s="41">
        <v>28.54</v>
      </c>
      <c r="J276" s="41">
        <v>28.47</v>
      </c>
      <c r="K276" s="41">
        <v>27.99</v>
      </c>
      <c r="L276" s="41"/>
      <c r="M276" s="41">
        <v>27.59</v>
      </c>
      <c r="N276" s="29">
        <f t="shared" si="103"/>
        <v>27.280909090909088</v>
      </c>
    </row>
    <row r="277" spans="1:14" x14ac:dyDescent="0.25">
      <c r="A277" s="27">
        <v>2006</v>
      </c>
      <c r="B277" s="41">
        <v>27.1</v>
      </c>
      <c r="C277" s="41">
        <v>22.87</v>
      </c>
      <c r="D277" s="41">
        <v>20.8</v>
      </c>
      <c r="E277" s="41">
        <v>23.24</v>
      </c>
      <c r="F277" s="41"/>
      <c r="G277" s="41"/>
      <c r="H277" s="41"/>
      <c r="I277" s="41"/>
      <c r="J277" s="41"/>
      <c r="K277" s="41">
        <v>28.43</v>
      </c>
      <c r="L277" s="41">
        <v>28</v>
      </c>
      <c r="M277" s="41">
        <v>27.92</v>
      </c>
      <c r="N277" s="29"/>
    </row>
    <row r="278" spans="1:14" x14ac:dyDescent="0.25">
      <c r="A278" s="27">
        <v>2007</v>
      </c>
      <c r="B278" s="41">
        <v>26.39</v>
      </c>
      <c r="C278" s="41">
        <v>21.97</v>
      </c>
      <c r="D278" s="41">
        <v>22.14</v>
      </c>
      <c r="E278" s="41">
        <v>26.29</v>
      </c>
      <c r="F278" s="41">
        <v>27.67</v>
      </c>
      <c r="G278" s="41">
        <v>28.2</v>
      </c>
      <c r="H278" s="41">
        <v>27.97</v>
      </c>
      <c r="I278" s="41">
        <v>27.93</v>
      </c>
      <c r="J278" s="41">
        <v>28.07</v>
      </c>
      <c r="K278" s="41">
        <v>27.41</v>
      </c>
      <c r="L278" s="41">
        <v>26.96</v>
      </c>
      <c r="M278" s="41">
        <v>27.03</v>
      </c>
      <c r="N278" s="29">
        <f t="shared" si="103"/>
        <v>26.502499999999998</v>
      </c>
    </row>
    <row r="279" spans="1:14" x14ac:dyDescent="0.25">
      <c r="A279" s="27">
        <v>2008</v>
      </c>
      <c r="B279" s="41">
        <v>25.8</v>
      </c>
      <c r="C279" s="41">
        <v>24.51</v>
      </c>
      <c r="D279" s="41">
        <v>23.93</v>
      </c>
      <c r="E279" s="41">
        <v>25.36</v>
      </c>
      <c r="F279" s="41">
        <v>26.95</v>
      </c>
      <c r="G279" s="41">
        <v>28.13</v>
      </c>
      <c r="H279" s="41">
        <v>28.06</v>
      </c>
      <c r="I279" s="41">
        <v>28.3</v>
      </c>
      <c r="J279" s="41">
        <v>28.16</v>
      </c>
      <c r="K279" s="41">
        <v>28.15</v>
      </c>
      <c r="L279" s="41">
        <v>27.44</v>
      </c>
      <c r="M279" s="41">
        <v>26.93</v>
      </c>
      <c r="N279" s="29">
        <f t="shared" si="103"/>
        <v>26.810000000000002</v>
      </c>
    </row>
    <row r="280" spans="1:14" x14ac:dyDescent="0.25">
      <c r="A280" s="27">
        <v>2009</v>
      </c>
      <c r="B280" s="41">
        <v>25.58</v>
      </c>
      <c r="C280" s="41">
        <v>22.38</v>
      </c>
      <c r="D280" s="41">
        <v>18.87</v>
      </c>
      <c r="E280" s="41">
        <v>24.31</v>
      </c>
      <c r="F280" s="41">
        <v>27.14</v>
      </c>
      <c r="G280" s="41">
        <v>28.17</v>
      </c>
      <c r="H280" s="41"/>
      <c r="I280" s="41"/>
      <c r="J280" s="41"/>
      <c r="K280" s="41"/>
      <c r="L280" s="41"/>
      <c r="M280" s="41"/>
      <c r="N280" s="29"/>
    </row>
    <row r="281" spans="1:14" x14ac:dyDescent="0.25">
      <c r="A281" s="27">
        <v>2010</v>
      </c>
      <c r="B281" s="41"/>
      <c r="C281" s="41"/>
      <c r="D281" s="41"/>
      <c r="E281" s="41"/>
      <c r="F281" s="41"/>
      <c r="G281" s="41"/>
      <c r="H281" s="41">
        <v>28.08</v>
      </c>
      <c r="I281" s="41">
        <v>28.05</v>
      </c>
      <c r="J281" s="41">
        <v>27.81</v>
      </c>
      <c r="K281" s="41">
        <v>27.35</v>
      </c>
      <c r="L281" s="41">
        <v>26.93</v>
      </c>
      <c r="M281" s="41">
        <v>25.34</v>
      </c>
      <c r="N281" s="29"/>
    </row>
    <row r="282" spans="1:14" x14ac:dyDescent="0.25">
      <c r="A282" s="27">
        <v>2011</v>
      </c>
      <c r="B282" s="41">
        <v>26.2</v>
      </c>
      <c r="C282" s="41">
        <v>24.45</v>
      </c>
      <c r="D282" s="41">
        <v>22.71</v>
      </c>
      <c r="E282" s="41">
        <v>25.86</v>
      </c>
      <c r="F282" s="41">
        <v>27.83</v>
      </c>
      <c r="G282" s="41">
        <v>28.36</v>
      </c>
      <c r="H282" s="41">
        <v>28.39</v>
      </c>
      <c r="I282" s="41">
        <v>28.51</v>
      </c>
      <c r="J282" s="41">
        <v>28.62</v>
      </c>
      <c r="K282" s="41">
        <v>28.04</v>
      </c>
      <c r="L282" s="41">
        <v>27.48</v>
      </c>
      <c r="M282" s="41">
        <v>27.1</v>
      </c>
      <c r="N282" s="29">
        <f t="shared" si="103"/>
        <v>26.962500000000006</v>
      </c>
    </row>
    <row r="283" spans="1:14" x14ac:dyDescent="0.25">
      <c r="A283" s="27">
        <v>2012</v>
      </c>
      <c r="B283" s="41">
        <v>25.59</v>
      </c>
      <c r="C283" s="41">
        <v>22.72</v>
      </c>
      <c r="D283" s="41">
        <v>20.329999999999998</v>
      </c>
      <c r="E283" s="41">
        <v>26.65</v>
      </c>
      <c r="F283" s="41">
        <v>27.82</v>
      </c>
      <c r="G283" s="41">
        <v>28.78</v>
      </c>
      <c r="H283" s="41">
        <v>28.49</v>
      </c>
      <c r="I283" s="41">
        <v>28.51</v>
      </c>
      <c r="J283" s="41">
        <v>28.54</v>
      </c>
      <c r="K283" s="41">
        <v>28.2</v>
      </c>
      <c r="L283" s="41"/>
      <c r="M283" s="41"/>
      <c r="N283" s="29"/>
    </row>
    <row r="284" spans="1:14" x14ac:dyDescent="0.25">
      <c r="A284" s="27">
        <v>2013</v>
      </c>
      <c r="B284" s="41"/>
      <c r="C284" s="41"/>
      <c r="D284" s="41"/>
      <c r="E284" s="41"/>
      <c r="F284" s="41"/>
      <c r="G284" s="41"/>
      <c r="H284" s="41"/>
      <c r="I284" s="41"/>
      <c r="J284" s="41"/>
      <c r="K284" s="41"/>
      <c r="L284" s="41"/>
      <c r="M284" s="41"/>
      <c r="N284" s="29"/>
    </row>
    <row r="285" spans="1:14" x14ac:dyDescent="0.25">
      <c r="A285" s="27">
        <v>2014</v>
      </c>
      <c r="B285" s="41"/>
      <c r="C285" s="41"/>
      <c r="D285" s="41"/>
      <c r="E285" s="41"/>
      <c r="F285" s="41"/>
      <c r="G285" s="41"/>
      <c r="H285" s="41"/>
      <c r="I285" s="41"/>
      <c r="J285" s="41"/>
      <c r="K285" s="41"/>
      <c r="L285" s="41"/>
      <c r="M285" s="41"/>
      <c r="N285" s="29"/>
    </row>
    <row r="286" spans="1:14" x14ac:dyDescent="0.25">
      <c r="A286" s="27">
        <v>2015</v>
      </c>
      <c r="B286" s="41"/>
      <c r="C286" s="41"/>
      <c r="D286" s="41"/>
      <c r="E286" s="41"/>
      <c r="F286" s="41"/>
      <c r="G286" s="41"/>
      <c r="H286" s="41"/>
      <c r="I286" s="41"/>
      <c r="J286" s="41"/>
      <c r="K286" s="41"/>
      <c r="L286" s="41"/>
      <c r="M286" s="41"/>
      <c r="N286" s="29"/>
    </row>
    <row r="287" spans="1:14" x14ac:dyDescent="0.25">
      <c r="A287" s="27">
        <v>2016</v>
      </c>
      <c r="B287" s="41"/>
      <c r="C287" s="41"/>
      <c r="D287" s="41"/>
      <c r="E287" s="41"/>
      <c r="F287" s="41"/>
      <c r="G287" s="41"/>
      <c r="H287" s="41"/>
      <c r="I287" s="41"/>
      <c r="J287" s="41"/>
      <c r="K287" s="41"/>
      <c r="L287" s="41"/>
      <c r="M287" s="41"/>
      <c r="N287" s="29"/>
    </row>
    <row r="288" spans="1:14" x14ac:dyDescent="0.25">
      <c r="A288" s="27">
        <v>2017</v>
      </c>
      <c r="B288" s="41"/>
      <c r="C288" s="41"/>
      <c r="D288" s="41"/>
      <c r="E288" s="41"/>
      <c r="F288" s="41"/>
      <c r="G288" s="41"/>
      <c r="H288" s="41"/>
      <c r="I288" s="41"/>
      <c r="J288" s="41"/>
      <c r="K288" s="41"/>
      <c r="L288" s="41"/>
      <c r="M288" s="41"/>
      <c r="N288" s="29"/>
    </row>
    <row r="289" spans="1:14" x14ac:dyDescent="0.25">
      <c r="A289" s="27">
        <v>2018</v>
      </c>
      <c r="B289" s="41"/>
      <c r="C289" s="41"/>
      <c r="D289" s="41"/>
      <c r="E289" s="41"/>
      <c r="F289" s="41"/>
      <c r="G289" s="41"/>
      <c r="H289" s="41"/>
      <c r="I289" s="41"/>
      <c r="J289" s="41"/>
      <c r="K289" s="41"/>
      <c r="L289" s="41"/>
      <c r="M289" s="41"/>
      <c r="N289" s="29"/>
    </row>
    <row r="290" spans="1:14" x14ac:dyDescent="0.25">
      <c r="A290" s="27">
        <v>2019</v>
      </c>
      <c r="B290" s="41"/>
      <c r="C290" s="41"/>
      <c r="D290" s="41"/>
      <c r="E290" s="41"/>
      <c r="F290" s="41"/>
      <c r="G290" s="41"/>
      <c r="H290" s="41"/>
      <c r="I290" s="41"/>
      <c r="J290" s="41"/>
      <c r="K290" s="41"/>
      <c r="L290" s="41"/>
      <c r="M290" s="41"/>
      <c r="N290" s="29"/>
    </row>
    <row r="291" spans="1:14" x14ac:dyDescent="0.25">
      <c r="A291" s="27">
        <v>2020</v>
      </c>
      <c r="B291" s="41"/>
      <c r="C291" s="41"/>
      <c r="D291" s="41"/>
      <c r="E291" s="41"/>
      <c r="F291" s="41"/>
      <c r="G291" s="41"/>
      <c r="H291" s="41"/>
      <c r="I291" s="41"/>
      <c r="J291" s="41"/>
      <c r="K291" s="41"/>
      <c r="L291" s="41"/>
      <c r="M291" s="41"/>
      <c r="N291" s="29"/>
    </row>
    <row r="292" spans="1:14" x14ac:dyDescent="0.25">
      <c r="A292" s="3"/>
      <c r="N292" s="22"/>
    </row>
    <row r="293" spans="1:14" x14ac:dyDescent="0.25">
      <c r="A293" s="27" t="s">
        <v>78</v>
      </c>
      <c r="B293" s="41">
        <f t="shared" ref="B293:N293" si="104">AVERAGE(B272:B291)</f>
        <v>26.053999999999995</v>
      </c>
      <c r="C293" s="41">
        <f t="shared" si="104"/>
        <v>22.937999999999995</v>
      </c>
      <c r="D293" s="41">
        <f t="shared" si="104"/>
        <v>22.178000000000004</v>
      </c>
      <c r="E293" s="41">
        <f t="shared" si="104"/>
        <v>25.164000000000001</v>
      </c>
      <c r="F293" s="41">
        <f t="shared" si="104"/>
        <v>27.722222222222221</v>
      </c>
      <c r="G293" s="41">
        <f t="shared" si="104"/>
        <v>28.338888888888889</v>
      </c>
      <c r="H293" s="41">
        <f t="shared" si="104"/>
        <v>28.195555555555554</v>
      </c>
      <c r="I293" s="41">
        <f t="shared" si="104"/>
        <v>28.18888888888889</v>
      </c>
      <c r="J293" s="41">
        <f t="shared" si="104"/>
        <v>28.232222222222223</v>
      </c>
      <c r="K293" s="41">
        <f t="shared" si="104"/>
        <v>27.939999999999998</v>
      </c>
      <c r="L293" s="41">
        <f t="shared" si="104"/>
        <v>27.58625</v>
      </c>
      <c r="M293" s="41">
        <f t="shared" si="104"/>
        <v>27.197000000000003</v>
      </c>
      <c r="N293" s="29">
        <f t="shared" si="104"/>
        <v>26.803134469696971</v>
      </c>
    </row>
    <row r="294" spans="1:14" x14ac:dyDescent="0.25">
      <c r="A294" s="27" t="s">
        <v>79</v>
      </c>
      <c r="B294" s="41">
        <f t="shared" ref="B294:N294" si="105">STDEV(B272:B291)</f>
        <v>0.85349217271682609</v>
      </c>
      <c r="C294" s="41">
        <f t="shared" si="105"/>
        <v>1.0668208221939932</v>
      </c>
      <c r="D294" s="41">
        <f t="shared" si="105"/>
        <v>2.009614667320855</v>
      </c>
      <c r="E294" s="41">
        <f t="shared" si="105"/>
        <v>1.4949485312582207</v>
      </c>
      <c r="F294" s="41">
        <f t="shared" si="105"/>
        <v>0.61467019160232961</v>
      </c>
      <c r="G294" s="41">
        <f t="shared" si="105"/>
        <v>0.33865337900441966</v>
      </c>
      <c r="H294" s="41">
        <f t="shared" si="105"/>
        <v>0.3119740017658163</v>
      </c>
      <c r="I294" s="41">
        <f t="shared" si="105"/>
        <v>0.29297800448346167</v>
      </c>
      <c r="J294" s="41">
        <f t="shared" si="105"/>
        <v>0.28105950338752905</v>
      </c>
      <c r="K294" s="41">
        <f t="shared" si="105"/>
        <v>0.33569165746096291</v>
      </c>
      <c r="L294" s="41">
        <f t="shared" si="105"/>
        <v>0.47225711822510974</v>
      </c>
      <c r="M294" s="41">
        <f t="shared" si="105"/>
        <v>0.73551267078745086</v>
      </c>
      <c r="N294" s="29">
        <f t="shared" si="105"/>
        <v>0.30216739134341275</v>
      </c>
    </row>
    <row r="295" spans="1:14" x14ac:dyDescent="0.25">
      <c r="A295" s="27" t="s">
        <v>80</v>
      </c>
      <c r="B295" s="41">
        <f t="shared" ref="B295:N295" si="106">B294/B293*100</f>
        <v>3.2758584966486004</v>
      </c>
      <c r="C295" s="41">
        <f t="shared" si="106"/>
        <v>4.6508885787513883</v>
      </c>
      <c r="D295" s="41">
        <f t="shared" si="106"/>
        <v>9.0612979859358589</v>
      </c>
      <c r="E295" s="41">
        <f t="shared" si="106"/>
        <v>5.9408223305445107</v>
      </c>
      <c r="F295" s="41">
        <f t="shared" si="106"/>
        <v>2.2172471841366601</v>
      </c>
      <c r="G295" s="41">
        <f t="shared" si="106"/>
        <v>1.1950129037599595</v>
      </c>
      <c r="H295" s="41">
        <f t="shared" si="106"/>
        <v>1.1064651701971733</v>
      </c>
      <c r="I295" s="41">
        <f t="shared" si="106"/>
        <v>1.0393386047895763</v>
      </c>
      <c r="J295" s="41">
        <f t="shared" si="106"/>
        <v>0.99552738418976006</v>
      </c>
      <c r="K295" s="41">
        <f t="shared" si="106"/>
        <v>1.2014733624229168</v>
      </c>
      <c r="L295" s="41">
        <f t="shared" si="106"/>
        <v>1.7119293786763685</v>
      </c>
      <c r="M295" s="41">
        <f t="shared" si="106"/>
        <v>2.7043889796207332</v>
      </c>
      <c r="N295" s="29">
        <f t="shared" si="106"/>
        <v>1.1273584128193532</v>
      </c>
    </row>
    <row r="296" spans="1:14" x14ac:dyDescent="0.25">
      <c r="A296" s="27" t="s">
        <v>81</v>
      </c>
      <c r="B296" s="41">
        <f t="shared" ref="B296:N296" si="107">MIN(B272:B291)</f>
        <v>24.12</v>
      </c>
      <c r="C296" s="41">
        <f t="shared" si="107"/>
        <v>21.43</v>
      </c>
      <c r="D296" s="41">
        <f t="shared" si="107"/>
        <v>18.87</v>
      </c>
      <c r="E296" s="41">
        <f t="shared" si="107"/>
        <v>22.56</v>
      </c>
      <c r="F296" s="41">
        <f t="shared" si="107"/>
        <v>26.95</v>
      </c>
      <c r="G296" s="41">
        <f t="shared" si="107"/>
        <v>27.98</v>
      </c>
      <c r="H296" s="41">
        <f t="shared" si="107"/>
        <v>27.9</v>
      </c>
      <c r="I296" s="41">
        <f t="shared" si="107"/>
        <v>27.81</v>
      </c>
      <c r="J296" s="41">
        <f t="shared" si="107"/>
        <v>27.81</v>
      </c>
      <c r="K296" s="41">
        <f t="shared" si="107"/>
        <v>27.35</v>
      </c>
      <c r="L296" s="41">
        <f t="shared" si="107"/>
        <v>26.93</v>
      </c>
      <c r="M296" s="41">
        <f t="shared" si="107"/>
        <v>25.34</v>
      </c>
      <c r="N296" s="29">
        <f t="shared" si="107"/>
        <v>26.405833333333334</v>
      </c>
    </row>
    <row r="297" spans="1:14" x14ac:dyDescent="0.25">
      <c r="A297" s="27" t="s">
        <v>82</v>
      </c>
      <c r="B297" s="41">
        <f t="shared" ref="B297:N297" si="108">MAX(B272:B291)</f>
        <v>27.1</v>
      </c>
      <c r="C297" s="41">
        <f t="shared" si="108"/>
        <v>24.51</v>
      </c>
      <c r="D297" s="41">
        <f t="shared" si="108"/>
        <v>25.5</v>
      </c>
      <c r="E297" s="41">
        <f t="shared" si="108"/>
        <v>27.27</v>
      </c>
      <c r="F297" s="41">
        <f t="shared" si="108"/>
        <v>28.98</v>
      </c>
      <c r="G297" s="41">
        <f t="shared" si="108"/>
        <v>29.02</v>
      </c>
      <c r="H297" s="41">
        <f t="shared" si="108"/>
        <v>28.83</v>
      </c>
      <c r="I297" s="41">
        <f t="shared" si="108"/>
        <v>28.54</v>
      </c>
      <c r="J297" s="41">
        <f t="shared" si="108"/>
        <v>28.62</v>
      </c>
      <c r="K297" s="41">
        <f t="shared" si="108"/>
        <v>28.43</v>
      </c>
      <c r="L297" s="41">
        <f t="shared" si="108"/>
        <v>28.15</v>
      </c>
      <c r="M297" s="41">
        <f t="shared" si="108"/>
        <v>27.92</v>
      </c>
      <c r="N297" s="29">
        <f t="shared" si="108"/>
        <v>27.280909090909088</v>
      </c>
    </row>
    <row r="298" spans="1:14" x14ac:dyDescent="0.25">
      <c r="A298" s="27" t="s">
        <v>83</v>
      </c>
      <c r="B298" s="41">
        <f t="shared" ref="B298:N298" si="109">QUARTILE(B272:B291,1)</f>
        <v>25.642499999999998</v>
      </c>
      <c r="C298" s="41">
        <f t="shared" si="109"/>
        <v>22.072499999999998</v>
      </c>
      <c r="D298" s="41">
        <f t="shared" si="109"/>
        <v>20.9575</v>
      </c>
      <c r="E298" s="41">
        <f t="shared" si="109"/>
        <v>24.377499999999998</v>
      </c>
      <c r="F298" s="41">
        <f t="shared" si="109"/>
        <v>27.21</v>
      </c>
      <c r="G298" s="41">
        <f t="shared" si="109"/>
        <v>28.17</v>
      </c>
      <c r="H298" s="41">
        <f t="shared" si="109"/>
        <v>27.97</v>
      </c>
      <c r="I298" s="41">
        <f t="shared" si="109"/>
        <v>27.93</v>
      </c>
      <c r="J298" s="41">
        <f t="shared" si="109"/>
        <v>28.07</v>
      </c>
      <c r="K298" s="41">
        <f t="shared" si="109"/>
        <v>27.877500000000001</v>
      </c>
      <c r="L298" s="41">
        <f t="shared" si="109"/>
        <v>27.32</v>
      </c>
      <c r="M298" s="41">
        <f t="shared" si="109"/>
        <v>27.047499999999999</v>
      </c>
      <c r="N298" s="29">
        <f t="shared" si="109"/>
        <v>26.604374999999997</v>
      </c>
    </row>
    <row r="299" spans="1:14" x14ac:dyDescent="0.25">
      <c r="A299" s="27" t="s">
        <v>84</v>
      </c>
      <c r="B299" s="41">
        <f t="shared" ref="B299:N299" si="110">QUARTILE(B272:B291,2)</f>
        <v>26.259999999999998</v>
      </c>
      <c r="C299" s="41">
        <f t="shared" si="110"/>
        <v>22.795000000000002</v>
      </c>
      <c r="D299" s="41">
        <f t="shared" si="110"/>
        <v>21.91</v>
      </c>
      <c r="E299" s="41">
        <f t="shared" si="110"/>
        <v>25.439999999999998</v>
      </c>
      <c r="F299" s="41">
        <f t="shared" si="110"/>
        <v>27.71</v>
      </c>
      <c r="G299" s="41">
        <f t="shared" si="110"/>
        <v>28.2</v>
      </c>
      <c r="H299" s="41">
        <f t="shared" si="110"/>
        <v>28.08</v>
      </c>
      <c r="I299" s="41">
        <f t="shared" si="110"/>
        <v>28.2</v>
      </c>
      <c r="J299" s="41">
        <f t="shared" si="110"/>
        <v>28.24</v>
      </c>
      <c r="K299" s="41">
        <f t="shared" si="110"/>
        <v>28.015000000000001</v>
      </c>
      <c r="L299" s="41">
        <f t="shared" si="110"/>
        <v>27.585000000000001</v>
      </c>
      <c r="M299" s="41">
        <f t="shared" si="110"/>
        <v>27.33</v>
      </c>
      <c r="N299" s="29">
        <f t="shared" si="110"/>
        <v>26.7575</v>
      </c>
    </row>
    <row r="300" spans="1:14" x14ac:dyDescent="0.25">
      <c r="A300" s="27" t="s">
        <v>85</v>
      </c>
      <c r="B300" s="41">
        <f t="shared" ref="B300:N300" si="111">QUARTILE(B272:B291,3)</f>
        <v>26.45</v>
      </c>
      <c r="C300" s="41">
        <f t="shared" si="111"/>
        <v>23.627499999999998</v>
      </c>
      <c r="D300" s="41">
        <f t="shared" si="111"/>
        <v>23.625</v>
      </c>
      <c r="E300" s="41">
        <f t="shared" si="111"/>
        <v>26.182499999999997</v>
      </c>
      <c r="F300" s="41">
        <f t="shared" si="111"/>
        <v>27.83</v>
      </c>
      <c r="G300" s="41">
        <f t="shared" si="111"/>
        <v>28.36</v>
      </c>
      <c r="H300" s="41">
        <f t="shared" si="111"/>
        <v>28.39</v>
      </c>
      <c r="I300" s="41">
        <f t="shared" si="111"/>
        <v>28.51</v>
      </c>
      <c r="J300" s="41">
        <f t="shared" si="111"/>
        <v>28.47</v>
      </c>
      <c r="K300" s="41">
        <f t="shared" si="111"/>
        <v>28.127499999999998</v>
      </c>
      <c r="L300" s="41">
        <f t="shared" si="111"/>
        <v>28.009999999999998</v>
      </c>
      <c r="M300" s="41">
        <f t="shared" si="111"/>
        <v>27.634999999999998</v>
      </c>
      <c r="N300" s="29">
        <f t="shared" si="111"/>
        <v>27.001875000000005</v>
      </c>
    </row>
    <row r="303" spans="1:14" ht="15.75" x14ac:dyDescent="0.25">
      <c r="A303" s="23" t="s">
        <v>154</v>
      </c>
    </row>
    <row r="304" spans="1:14" ht="15.75" x14ac:dyDescent="0.25">
      <c r="A304" s="24" t="s">
        <v>64</v>
      </c>
      <c r="B304" s="48" t="s">
        <v>65</v>
      </c>
      <c r="C304" s="48" t="s">
        <v>66</v>
      </c>
      <c r="D304" s="48" t="s">
        <v>67</v>
      </c>
      <c r="E304" s="48" t="s">
        <v>68</v>
      </c>
      <c r="F304" s="48" t="s">
        <v>69</v>
      </c>
      <c r="G304" s="48" t="s">
        <v>70</v>
      </c>
      <c r="H304" s="48" t="s">
        <v>71</v>
      </c>
      <c r="I304" s="48" t="s">
        <v>72</v>
      </c>
      <c r="J304" s="48" t="s">
        <v>73</v>
      </c>
      <c r="K304" s="48" t="s">
        <v>74</v>
      </c>
      <c r="L304" s="48" t="s">
        <v>75</v>
      </c>
      <c r="M304" s="48" t="s">
        <v>76</v>
      </c>
      <c r="N304" s="26" t="s">
        <v>77</v>
      </c>
    </row>
    <row r="305" spans="1:14" x14ac:dyDescent="0.25">
      <c r="A305" s="27">
        <v>1995</v>
      </c>
      <c r="B305" s="41"/>
      <c r="C305" s="41"/>
      <c r="D305" s="41"/>
      <c r="E305" s="41"/>
      <c r="F305" s="41"/>
      <c r="G305" s="41">
        <v>28.51</v>
      </c>
      <c r="H305" s="41">
        <v>28.09</v>
      </c>
      <c r="I305" s="41">
        <v>28.46</v>
      </c>
      <c r="J305" s="41">
        <v>28.76</v>
      </c>
      <c r="K305" s="41">
        <v>28.1</v>
      </c>
      <c r="L305" s="41">
        <v>27.97</v>
      </c>
      <c r="M305" s="41">
        <v>27.49</v>
      </c>
      <c r="N305" s="29">
        <f t="shared" ref="N305:N331" si="112">AVERAGE(B305:M305)</f>
        <v>28.197142857142861</v>
      </c>
    </row>
    <row r="306" spans="1:14" x14ac:dyDescent="0.25">
      <c r="A306" s="27">
        <v>1996</v>
      </c>
      <c r="B306" s="41">
        <v>26.34</v>
      </c>
      <c r="C306" s="41">
        <v>25.49</v>
      </c>
      <c r="D306" s="41">
        <v>23.27</v>
      </c>
      <c r="E306" s="41">
        <v>25.16</v>
      </c>
      <c r="F306" s="41">
        <v>28.32</v>
      </c>
      <c r="G306" s="41">
        <v>28.1</v>
      </c>
      <c r="H306" s="41">
        <v>27.85</v>
      </c>
      <c r="I306" s="41">
        <v>27.79</v>
      </c>
      <c r="J306" s="41">
        <v>28.37</v>
      </c>
      <c r="K306" s="41">
        <v>28.03</v>
      </c>
      <c r="L306" s="41">
        <v>27.26</v>
      </c>
      <c r="M306" s="41">
        <v>27.03</v>
      </c>
      <c r="N306" s="29">
        <f t="shared" si="112"/>
        <v>26.9175</v>
      </c>
    </row>
    <row r="307" spans="1:14" x14ac:dyDescent="0.25">
      <c r="A307" s="27">
        <v>1997</v>
      </c>
      <c r="B307" s="41">
        <v>25.71</v>
      </c>
      <c r="C307" s="41">
        <v>26.79</v>
      </c>
      <c r="D307" s="41">
        <v>19.52</v>
      </c>
      <c r="E307" s="41">
        <v>22.98</v>
      </c>
      <c r="F307" s="41">
        <v>27.61</v>
      </c>
      <c r="G307" s="41">
        <v>28.74</v>
      </c>
      <c r="H307" s="41">
        <v>28.72</v>
      </c>
      <c r="I307" s="41">
        <v>28.46</v>
      </c>
      <c r="J307" s="41">
        <v>29.2</v>
      </c>
      <c r="K307" s="41">
        <v>29.15</v>
      </c>
      <c r="L307" s="41">
        <v>28.94</v>
      </c>
      <c r="M307" s="41">
        <v>27.1</v>
      </c>
      <c r="N307" s="29">
        <f t="shared" si="112"/>
        <v>26.91</v>
      </c>
    </row>
    <row r="308" spans="1:14" x14ac:dyDescent="0.25">
      <c r="A308" s="27">
        <v>1998</v>
      </c>
      <c r="B308" s="41">
        <v>24.63</v>
      </c>
      <c r="C308" s="41">
        <v>25.69</v>
      </c>
      <c r="D308" s="41">
        <v>25.56</v>
      </c>
      <c r="E308" s="41">
        <v>26.68</v>
      </c>
      <c r="F308" s="41">
        <v>29.01</v>
      </c>
      <c r="G308" s="41">
        <v>29.28</v>
      </c>
      <c r="H308" s="41">
        <v>29.09</v>
      </c>
      <c r="I308" s="41">
        <v>28.79</v>
      </c>
      <c r="J308" s="41">
        <v>29.06</v>
      </c>
      <c r="K308" s="41">
        <v>28.68</v>
      </c>
      <c r="L308" s="41">
        <v>28.11</v>
      </c>
      <c r="M308" s="41">
        <v>27.48</v>
      </c>
      <c r="N308" s="29">
        <f t="shared" si="112"/>
        <v>27.671666666666667</v>
      </c>
    </row>
    <row r="309" spans="1:14" x14ac:dyDescent="0.25">
      <c r="A309" s="27">
        <v>1999</v>
      </c>
      <c r="B309" s="41">
        <v>27.21</v>
      </c>
      <c r="C309" s="41">
        <v>22.7</v>
      </c>
      <c r="D309" s="41">
        <v>21.32</v>
      </c>
      <c r="E309" s="41">
        <v>24.2</v>
      </c>
      <c r="F309" s="41">
        <v>27.78</v>
      </c>
      <c r="G309" s="41">
        <v>28.41</v>
      </c>
      <c r="H309" s="41">
        <v>28.01</v>
      </c>
      <c r="I309" s="41">
        <v>27.91</v>
      </c>
      <c r="J309" s="41">
        <v>28.2</v>
      </c>
      <c r="K309" s="41">
        <v>27.8</v>
      </c>
      <c r="L309" s="41">
        <v>27.01</v>
      </c>
      <c r="M309" s="41">
        <v>26.58</v>
      </c>
      <c r="N309" s="29">
        <f t="shared" si="112"/>
        <v>26.427499999999995</v>
      </c>
    </row>
    <row r="310" spans="1:14" x14ac:dyDescent="0.25">
      <c r="A310" s="27">
        <v>2000</v>
      </c>
      <c r="B310" s="41">
        <v>25.08</v>
      </c>
      <c r="C310" s="41">
        <v>20.47</v>
      </c>
      <c r="D310" s="41">
        <v>19.36</v>
      </c>
      <c r="E310" s="41">
        <v>22.85</v>
      </c>
      <c r="F310" s="41">
        <v>27.45</v>
      </c>
      <c r="G310" s="41">
        <v>28.47</v>
      </c>
      <c r="H310" s="41">
        <v>27.95</v>
      </c>
      <c r="I310" s="41">
        <v>28.36</v>
      </c>
      <c r="J310" s="41">
        <v>28.25</v>
      </c>
      <c r="K310" s="41">
        <v>27.63</v>
      </c>
      <c r="L310" s="41">
        <v>27.87</v>
      </c>
      <c r="M310" s="41">
        <v>27</v>
      </c>
      <c r="N310" s="29">
        <f t="shared" si="112"/>
        <v>25.895</v>
      </c>
    </row>
    <row r="311" spans="1:14" x14ac:dyDescent="0.25">
      <c r="A311" s="27">
        <v>2001</v>
      </c>
      <c r="B311" s="41">
        <v>24.52</v>
      </c>
      <c r="C311" s="41">
        <v>18.59</v>
      </c>
      <c r="D311" s="41">
        <v>19.16</v>
      </c>
      <c r="E311" s="41">
        <v>22.21</v>
      </c>
      <c r="F311" s="41">
        <v>26.54</v>
      </c>
      <c r="G311" s="41">
        <v>28.57</v>
      </c>
      <c r="H311" s="41">
        <v>28.18</v>
      </c>
      <c r="I311" s="41">
        <v>28.47</v>
      </c>
      <c r="J311" s="41">
        <v>28.28</v>
      </c>
      <c r="K311" s="41">
        <v>28.5</v>
      </c>
      <c r="L311" s="41">
        <v>27.61</v>
      </c>
      <c r="M311" s="41">
        <v>27.36</v>
      </c>
      <c r="N311" s="29">
        <f t="shared" si="112"/>
        <v>25.665833333333335</v>
      </c>
    </row>
    <row r="312" spans="1:14" x14ac:dyDescent="0.25">
      <c r="A312" s="27">
        <v>2002</v>
      </c>
      <c r="B312" s="41">
        <v>27.11</v>
      </c>
      <c r="C312" s="41">
        <v>22.91</v>
      </c>
      <c r="D312" s="41">
        <v>20.87</v>
      </c>
      <c r="E312" s="41">
        <v>21.66</v>
      </c>
      <c r="F312" s="41">
        <v>27.56</v>
      </c>
      <c r="G312" s="41">
        <v>28.73</v>
      </c>
      <c r="H312" s="41">
        <v>28.59</v>
      </c>
      <c r="I312" s="41">
        <v>28.12</v>
      </c>
      <c r="J312" s="41">
        <v>28.54</v>
      </c>
      <c r="K312" s="41">
        <v>28.33</v>
      </c>
      <c r="L312" s="41">
        <v>28.1</v>
      </c>
      <c r="M312" s="41">
        <v>27.75</v>
      </c>
      <c r="N312" s="29">
        <f t="shared" si="112"/>
        <v>26.522500000000004</v>
      </c>
    </row>
    <row r="313" spans="1:14" x14ac:dyDescent="0.25">
      <c r="A313" s="27">
        <v>2003</v>
      </c>
      <c r="B313" s="41">
        <v>23.46</v>
      </c>
      <c r="C313" s="41">
        <v>20.68</v>
      </c>
      <c r="D313" s="41">
        <v>23.7</v>
      </c>
      <c r="E313" s="41">
        <v>25.08</v>
      </c>
      <c r="F313" s="41">
        <v>28.52</v>
      </c>
      <c r="G313" s="41">
        <v>28.26</v>
      </c>
      <c r="H313" s="41">
        <v>27.83</v>
      </c>
      <c r="I313" s="41">
        <v>27.65</v>
      </c>
      <c r="J313" s="41">
        <v>28.13</v>
      </c>
      <c r="K313" s="41">
        <v>28.31</v>
      </c>
      <c r="L313" s="41">
        <v>28.25</v>
      </c>
      <c r="M313" s="41">
        <v>27.89</v>
      </c>
      <c r="N313" s="29">
        <f t="shared" si="112"/>
        <v>26.479999999999993</v>
      </c>
    </row>
    <row r="314" spans="1:14" x14ac:dyDescent="0.25">
      <c r="A314" s="27">
        <v>2004</v>
      </c>
      <c r="B314" s="41">
        <v>26.26</v>
      </c>
      <c r="C314" s="41">
        <v>22.96</v>
      </c>
      <c r="D314" s="41">
        <v>20.94</v>
      </c>
      <c r="E314" s="41">
        <v>23.99</v>
      </c>
      <c r="F314" s="41">
        <v>28.13</v>
      </c>
      <c r="G314" s="41">
        <v>28.5</v>
      </c>
      <c r="H314" s="41">
        <v>28.11</v>
      </c>
      <c r="I314" s="41">
        <v>28.21</v>
      </c>
      <c r="J314" s="41">
        <v>28.22</v>
      </c>
      <c r="K314" s="41">
        <v>28.31</v>
      </c>
      <c r="L314" s="41">
        <v>28.05</v>
      </c>
      <c r="M314" s="41">
        <v>27.65</v>
      </c>
      <c r="N314" s="29">
        <f t="shared" si="112"/>
        <v>26.610833333333332</v>
      </c>
    </row>
    <row r="315" spans="1:14" x14ac:dyDescent="0.25">
      <c r="A315" s="27">
        <v>2005</v>
      </c>
      <c r="B315" s="41">
        <v>26.04</v>
      </c>
      <c r="C315" s="41">
        <v>19.940000000000001</v>
      </c>
      <c r="D315" s="41">
        <v>24.45</v>
      </c>
      <c r="E315" s="41">
        <v>26.77</v>
      </c>
      <c r="F315" s="41">
        <v>28.91</v>
      </c>
      <c r="G315" s="41">
        <v>29.41</v>
      </c>
      <c r="H315" s="41">
        <v>28.95</v>
      </c>
      <c r="I315" s="41">
        <v>28.66</v>
      </c>
      <c r="J315" s="41">
        <v>28.61</v>
      </c>
      <c r="K315" s="41">
        <v>28.09</v>
      </c>
      <c r="L315" s="41">
        <v>27.6</v>
      </c>
      <c r="M315" s="41">
        <v>27.34</v>
      </c>
      <c r="N315" s="29">
        <f t="shared" si="112"/>
        <v>27.064166666666665</v>
      </c>
    </row>
    <row r="316" spans="1:14" x14ac:dyDescent="0.25">
      <c r="A316" s="27">
        <v>2006</v>
      </c>
      <c r="B316" s="41">
        <v>26.93</v>
      </c>
      <c r="C316" s="41">
        <v>21.53</v>
      </c>
      <c r="D316" s="41">
        <v>19.5</v>
      </c>
      <c r="E316" s="41">
        <v>23.03</v>
      </c>
      <c r="F316" s="41">
        <v>27.9</v>
      </c>
      <c r="G316" s="41">
        <v>28.38</v>
      </c>
      <c r="H316" s="41">
        <v>28.51</v>
      </c>
      <c r="I316" s="41">
        <v>28.46</v>
      </c>
      <c r="J316" s="41">
        <v>28.91</v>
      </c>
      <c r="K316" s="41">
        <v>28.69</v>
      </c>
      <c r="L316" s="41">
        <v>28.21</v>
      </c>
      <c r="M316" s="41">
        <v>28.25</v>
      </c>
      <c r="N316" s="29">
        <f t="shared" si="112"/>
        <v>26.525000000000002</v>
      </c>
    </row>
    <row r="317" spans="1:14" x14ac:dyDescent="0.25">
      <c r="A317" s="27">
        <v>2007</v>
      </c>
      <c r="B317" s="41">
        <v>26.26</v>
      </c>
      <c r="C317" s="41">
        <v>20.68</v>
      </c>
      <c r="D317" s="41">
        <v>20.87</v>
      </c>
      <c r="E317" s="41">
        <v>26.49</v>
      </c>
      <c r="F317" s="41">
        <v>28.07</v>
      </c>
      <c r="G317" s="41">
        <v>28.69</v>
      </c>
      <c r="H317" s="41">
        <v>28.15</v>
      </c>
      <c r="I317" s="41">
        <v>28.3</v>
      </c>
      <c r="J317" s="41">
        <v>28.48</v>
      </c>
      <c r="K317" s="41">
        <v>27.99</v>
      </c>
      <c r="L317" s="41">
        <v>27.14</v>
      </c>
      <c r="M317" s="41">
        <v>27.25</v>
      </c>
      <c r="N317" s="29">
        <f t="shared" si="112"/>
        <v>26.530833333333334</v>
      </c>
    </row>
    <row r="318" spans="1:14" x14ac:dyDescent="0.25">
      <c r="A318" s="27">
        <v>2008</v>
      </c>
      <c r="B318" s="41">
        <v>25.77</v>
      </c>
      <c r="C318" s="41">
        <v>23.46</v>
      </c>
      <c r="D318" s="41">
        <v>22.54</v>
      </c>
      <c r="E318" s="41">
        <v>24.71</v>
      </c>
      <c r="F318" s="41">
        <v>27.07</v>
      </c>
      <c r="G318" s="41">
        <v>28.52</v>
      </c>
      <c r="H318" s="41">
        <v>28.41</v>
      </c>
      <c r="I318" s="41">
        <v>28.6</v>
      </c>
      <c r="J318" s="41">
        <v>28.43</v>
      </c>
      <c r="K318" s="41">
        <v>28.63</v>
      </c>
      <c r="L318" s="41">
        <v>27.72</v>
      </c>
      <c r="M318" s="41">
        <v>27.07</v>
      </c>
      <c r="N318" s="29">
        <f t="shared" si="112"/>
        <v>26.744166666666668</v>
      </c>
    </row>
    <row r="319" spans="1:14" x14ac:dyDescent="0.25">
      <c r="A319" s="27">
        <v>2009</v>
      </c>
      <c r="B319" s="41">
        <v>25.18</v>
      </c>
      <c r="C319" s="41">
        <v>21.22</v>
      </c>
      <c r="D319" s="41">
        <v>18.190000000000001</v>
      </c>
      <c r="E319" s="41">
        <v>23.91</v>
      </c>
      <c r="F319" s="41">
        <v>27.37</v>
      </c>
      <c r="G319" s="41">
        <v>28.66</v>
      </c>
      <c r="H319" s="41">
        <v>28.64</v>
      </c>
      <c r="I319" s="41">
        <v>28.62</v>
      </c>
      <c r="J319" s="41">
        <v>28.66</v>
      </c>
      <c r="K319" s="41">
        <v>28.53</v>
      </c>
      <c r="L319" s="41">
        <v>28.21</v>
      </c>
      <c r="M319" s="41">
        <v>28.03</v>
      </c>
      <c r="N319" s="29">
        <f t="shared" si="112"/>
        <v>26.268333333333334</v>
      </c>
    </row>
    <row r="320" spans="1:14" x14ac:dyDescent="0.25">
      <c r="A320" s="27">
        <v>2010</v>
      </c>
      <c r="B320" s="41">
        <v>25.38</v>
      </c>
      <c r="C320" s="41">
        <v>24.26</v>
      </c>
      <c r="D320" s="41">
        <v>24.7</v>
      </c>
      <c r="E320" s="41">
        <v>27.12</v>
      </c>
      <c r="F320" s="41">
        <v>28.3</v>
      </c>
      <c r="G320" s="41">
        <v>29.07</v>
      </c>
      <c r="H320" s="41">
        <v>28.48</v>
      </c>
      <c r="I320" s="41">
        <v>28.52</v>
      </c>
      <c r="J320" s="41">
        <v>28.23</v>
      </c>
      <c r="K320" s="41">
        <v>27.63</v>
      </c>
      <c r="L320" s="41">
        <v>27.16</v>
      </c>
      <c r="M320" s="41">
        <v>24.64</v>
      </c>
      <c r="N320" s="29">
        <f t="shared" si="112"/>
        <v>26.9575</v>
      </c>
    </row>
    <row r="321" spans="1:14" x14ac:dyDescent="0.25">
      <c r="A321" s="27">
        <v>2011</v>
      </c>
      <c r="B321" s="41">
        <v>25.94</v>
      </c>
      <c r="C321" s="41">
        <v>23.33</v>
      </c>
      <c r="D321" s="41">
        <v>21.37</v>
      </c>
      <c r="E321" s="41">
        <v>24.97</v>
      </c>
      <c r="F321" s="41">
        <v>28.27</v>
      </c>
      <c r="G321" s="41">
        <v>28.63</v>
      </c>
      <c r="H321" s="41">
        <v>28.12</v>
      </c>
      <c r="I321" s="41">
        <v>28.33</v>
      </c>
      <c r="J321" s="41">
        <v>28.38</v>
      </c>
      <c r="K321" s="41">
        <v>28.18</v>
      </c>
      <c r="L321" s="41">
        <v>27.46</v>
      </c>
      <c r="M321" s="41">
        <v>27.03</v>
      </c>
      <c r="N321" s="29">
        <f t="shared" si="112"/>
        <v>26.6675</v>
      </c>
    </row>
    <row r="322" spans="1:14" x14ac:dyDescent="0.25">
      <c r="A322" s="27">
        <v>2012</v>
      </c>
      <c r="B322" s="41">
        <v>24.95</v>
      </c>
      <c r="C322" s="41">
        <v>21.17</v>
      </c>
      <c r="D322" s="41">
        <v>19.11</v>
      </c>
      <c r="E322" s="41">
        <v>25.92</v>
      </c>
      <c r="F322" s="41">
        <v>27.6</v>
      </c>
      <c r="G322" s="41">
        <v>28.7</v>
      </c>
      <c r="H322" s="41">
        <v>28.4</v>
      </c>
      <c r="I322" s="41">
        <v>28.56</v>
      </c>
      <c r="J322" s="41">
        <v>28.7</v>
      </c>
      <c r="K322" s="41">
        <v>28.4</v>
      </c>
      <c r="L322" s="41">
        <v>27.76</v>
      </c>
      <c r="M322" s="41">
        <v>27.51</v>
      </c>
      <c r="N322" s="29">
        <f t="shared" si="112"/>
        <v>26.39833333333333</v>
      </c>
    </row>
    <row r="323" spans="1:14" x14ac:dyDescent="0.25">
      <c r="A323" s="27">
        <v>2013</v>
      </c>
      <c r="B323" s="41">
        <v>23.79</v>
      </c>
      <c r="C323" s="41">
        <v>19.36</v>
      </c>
      <c r="D323" s="41">
        <v>20.28</v>
      </c>
      <c r="E323" s="41">
        <v>24.65</v>
      </c>
      <c r="F323" s="41">
        <v>27.7</v>
      </c>
      <c r="G323" s="41">
        <v>28.46</v>
      </c>
      <c r="H323" s="41">
        <v>28.15</v>
      </c>
      <c r="I323" s="41">
        <v>27.91</v>
      </c>
      <c r="J323" s="41">
        <v>28.35</v>
      </c>
      <c r="K323" s="41">
        <v>28.01</v>
      </c>
      <c r="L323" s="41">
        <v>28.3</v>
      </c>
      <c r="M323" s="41">
        <v>27.93</v>
      </c>
      <c r="N323" s="29">
        <f t="shared" si="112"/>
        <v>26.07416666666667</v>
      </c>
    </row>
    <row r="324" spans="1:14" x14ac:dyDescent="0.25">
      <c r="A324" s="27">
        <v>2014</v>
      </c>
      <c r="B324" s="41">
        <v>24.6</v>
      </c>
      <c r="C324" s="41">
        <v>21.94</v>
      </c>
      <c r="D324" s="41">
        <v>22.45</v>
      </c>
      <c r="E324" s="41">
        <v>23.21</v>
      </c>
      <c r="F324" s="41">
        <v>28.14</v>
      </c>
      <c r="G324" s="41">
        <v>28.24</v>
      </c>
      <c r="H324" s="41">
        <v>28.78</v>
      </c>
      <c r="I324" s="41">
        <v>28.5</v>
      </c>
      <c r="J324" s="41">
        <v>28.79</v>
      </c>
      <c r="K324" s="41">
        <v>28.64</v>
      </c>
      <c r="L324" s="41">
        <v>28.41</v>
      </c>
      <c r="M324" s="41">
        <v>28.06</v>
      </c>
      <c r="N324" s="29">
        <f t="shared" si="112"/>
        <v>26.646666666666672</v>
      </c>
    </row>
    <row r="325" spans="1:14" x14ac:dyDescent="0.25">
      <c r="A325" s="27">
        <v>2015</v>
      </c>
      <c r="B325" s="41">
        <v>26.61</v>
      </c>
      <c r="C325" s="41">
        <v>23.3</v>
      </c>
      <c r="D325" s="41">
        <v>19.809999999999999</v>
      </c>
      <c r="E325" s="41">
        <v>24.03</v>
      </c>
      <c r="F325" s="41">
        <v>27.76</v>
      </c>
      <c r="G325" s="41">
        <v>28.7</v>
      </c>
      <c r="H325" s="41">
        <v>28.75</v>
      </c>
      <c r="I325" s="41">
        <v>28.8</v>
      </c>
      <c r="J325" s="41">
        <v>29.07</v>
      </c>
      <c r="K325" s="41">
        <v>29.51</v>
      </c>
      <c r="L325" s="41">
        <v>29.23</v>
      </c>
      <c r="M325" s="41">
        <v>28.95</v>
      </c>
      <c r="N325" s="29">
        <f t="shared" si="112"/>
        <v>27.043333333333337</v>
      </c>
    </row>
    <row r="326" spans="1:14" x14ac:dyDescent="0.25">
      <c r="A326" s="27">
        <v>2016</v>
      </c>
      <c r="B326" s="41">
        <v>25.76</v>
      </c>
      <c r="C326" s="41">
        <v>22.01</v>
      </c>
      <c r="D326" s="41">
        <v>21.54</v>
      </c>
      <c r="E326" s="41">
        <v>23.25</v>
      </c>
      <c r="F326" s="41">
        <v>27.62</v>
      </c>
      <c r="G326" s="41">
        <v>29.03</v>
      </c>
      <c r="H326" s="41">
        <v>28.5</v>
      </c>
      <c r="I326" s="41">
        <v>28.42</v>
      </c>
      <c r="J326" s="41">
        <v>28.55</v>
      </c>
      <c r="K326" s="41">
        <v>28.48</v>
      </c>
      <c r="L326" s="41">
        <v>27.75</v>
      </c>
      <c r="M326" s="41">
        <v>27.44</v>
      </c>
      <c r="N326" s="29">
        <f t="shared" si="112"/>
        <v>26.529166666666669</v>
      </c>
    </row>
    <row r="327" spans="1:14" x14ac:dyDescent="0.25">
      <c r="A327" s="27">
        <v>2017</v>
      </c>
      <c r="B327" s="41">
        <v>25.62</v>
      </c>
      <c r="C327" s="41">
        <v>18.71</v>
      </c>
      <c r="D327" s="41">
        <v>21.61</v>
      </c>
      <c r="E327" s="41">
        <v>23.64</v>
      </c>
      <c r="F327" s="41">
        <v>28.28</v>
      </c>
      <c r="G327" s="41">
        <v>28.93</v>
      </c>
      <c r="H327" s="41">
        <v>28.58</v>
      </c>
      <c r="I327" s="41">
        <v>28.66</v>
      </c>
      <c r="J327" s="41">
        <v>28.79</v>
      </c>
      <c r="K327" s="41">
        <v>28.4</v>
      </c>
      <c r="L327" s="41">
        <v>27.76</v>
      </c>
      <c r="M327" s="41">
        <v>27.16</v>
      </c>
      <c r="N327" s="29">
        <f t="shared" si="112"/>
        <v>26.344999999999999</v>
      </c>
    </row>
    <row r="328" spans="1:14" x14ac:dyDescent="0.25">
      <c r="A328" s="27">
        <v>2018</v>
      </c>
      <c r="B328" s="41">
        <v>26.82</v>
      </c>
      <c r="C328" s="41">
        <v>19.41</v>
      </c>
      <c r="D328" s="41">
        <v>20.446000000000002</v>
      </c>
      <c r="E328" s="41">
        <v>23.652000000000001</v>
      </c>
      <c r="F328" s="41">
        <v>27.811</v>
      </c>
      <c r="G328" s="41">
        <v>28.414999999999999</v>
      </c>
      <c r="H328" s="41">
        <v>28.402999999999999</v>
      </c>
      <c r="I328" s="41">
        <v>28.256</v>
      </c>
      <c r="J328" s="41">
        <v>28.742000000000001</v>
      </c>
      <c r="K328" s="41">
        <v>28.591999999999999</v>
      </c>
      <c r="L328" s="41">
        <v>28.376000000000001</v>
      </c>
      <c r="M328" s="41">
        <v>27.321999999999999</v>
      </c>
      <c r="N328" s="29">
        <f t="shared" si="112"/>
        <v>26.353749999999994</v>
      </c>
    </row>
    <row r="329" spans="1:14" x14ac:dyDescent="0.25">
      <c r="A329" s="27">
        <v>2019</v>
      </c>
      <c r="B329" s="41">
        <v>21.376999999999999</v>
      </c>
      <c r="C329" s="41">
        <v>19.959</v>
      </c>
      <c r="D329" s="41">
        <v>19.437999999999999</v>
      </c>
      <c r="E329" s="41">
        <v>23.998000000000001</v>
      </c>
      <c r="F329" s="41">
        <v>28.222999999999999</v>
      </c>
      <c r="G329" s="41">
        <v>29.274000000000001</v>
      </c>
      <c r="H329" s="41">
        <v>28.757999999999999</v>
      </c>
      <c r="I329" s="41">
        <v>28.530999999999999</v>
      </c>
      <c r="J329" s="41">
        <v>28.515000000000001</v>
      </c>
      <c r="K329" s="41">
        <v>28.63</v>
      </c>
      <c r="L329" s="41">
        <v>28.081</v>
      </c>
      <c r="M329" s="41">
        <v>27.925000000000001</v>
      </c>
      <c r="N329" s="29">
        <f t="shared" si="112"/>
        <v>26.059083333333337</v>
      </c>
    </row>
    <row r="330" spans="1:14" x14ac:dyDescent="0.25">
      <c r="A330" s="27">
        <v>2020</v>
      </c>
      <c r="B330" s="41">
        <v>26.079000000000001</v>
      </c>
      <c r="C330" s="41">
        <v>23.132999999999999</v>
      </c>
      <c r="D330" s="41">
        <v>19.082999999999998</v>
      </c>
      <c r="E330" s="41">
        <v>24.585999999999999</v>
      </c>
      <c r="F330" s="41">
        <v>28.334</v>
      </c>
      <c r="G330" s="41">
        <v>28.951000000000001</v>
      </c>
      <c r="H330" s="41">
        <v>28.407</v>
      </c>
      <c r="I330" s="41">
        <v>28.167000000000002</v>
      </c>
      <c r="J330" s="41">
        <v>28.367000000000001</v>
      </c>
      <c r="K330" s="41">
        <v>28.157</v>
      </c>
      <c r="L330" s="41">
        <v>27.759</v>
      </c>
      <c r="M330" s="41">
        <v>27.343</v>
      </c>
      <c r="N330" s="29">
        <f t="shared" si="112"/>
        <v>26.530500000000004</v>
      </c>
    </row>
    <row r="331" spans="1:14" x14ac:dyDescent="0.25">
      <c r="A331" s="27">
        <v>2021</v>
      </c>
      <c r="B331" s="41">
        <v>26.864000000000001</v>
      </c>
      <c r="C331" s="41">
        <v>22.155999999999999</v>
      </c>
      <c r="D331" s="41">
        <v>19.812999999999999</v>
      </c>
      <c r="E331" s="41">
        <v>26.279</v>
      </c>
      <c r="F331" s="41">
        <v>28.292999999999999</v>
      </c>
      <c r="G331" s="41">
        <v>28.64</v>
      </c>
      <c r="H331" s="41">
        <v>28.6</v>
      </c>
      <c r="I331" s="41">
        <v>28.388999999999999</v>
      </c>
      <c r="J331" s="41">
        <v>28.361000000000001</v>
      </c>
      <c r="K331" s="41">
        <v>28.893000000000001</v>
      </c>
      <c r="L331" s="41">
        <v>28.013999999999999</v>
      </c>
      <c r="M331" s="41">
        <v>27.651</v>
      </c>
      <c r="N331" s="29">
        <f t="shared" si="112"/>
        <v>26.82941666666667</v>
      </c>
    </row>
    <row r="332" spans="1:14" x14ac:dyDescent="0.25">
      <c r="A332" s="27">
        <v>2022</v>
      </c>
      <c r="B332" s="41">
        <v>25.056999999999999</v>
      </c>
      <c r="C332" s="41">
        <v>24.475999999999999</v>
      </c>
      <c r="D332" s="41">
        <v>22.242000000000001</v>
      </c>
      <c r="E332" s="41">
        <v>25.786999999999999</v>
      </c>
      <c r="F332" s="41">
        <v>28.547999999999998</v>
      </c>
      <c r="G332" s="41">
        <v>28.443000000000001</v>
      </c>
      <c r="H332" s="41">
        <v>28.33</v>
      </c>
      <c r="I332" s="41">
        <v>28.126000000000001</v>
      </c>
      <c r="J332" s="41">
        <v>28.571999999999999</v>
      </c>
      <c r="K332" s="41">
        <v>28.094999999999999</v>
      </c>
      <c r="L332" s="41">
        <v>27.673999999999999</v>
      </c>
      <c r="M332" s="41"/>
      <c r="N332" s="29"/>
    </row>
    <row r="333" spans="1:14" x14ac:dyDescent="0.25">
      <c r="A333" s="27">
        <v>2023</v>
      </c>
      <c r="B333" s="41"/>
      <c r="C333" s="41"/>
      <c r="D333" s="41"/>
      <c r="E333" s="41"/>
      <c r="F333" s="41"/>
      <c r="G333" s="41"/>
      <c r="H333" s="41"/>
      <c r="I333" s="41"/>
      <c r="J333" s="41"/>
      <c r="K333" s="41"/>
      <c r="L333" s="41"/>
      <c r="M333" s="41"/>
      <c r="N333" s="29"/>
    </row>
    <row r="334" spans="1:14" x14ac:dyDescent="0.25">
      <c r="A334" s="27">
        <v>2024</v>
      </c>
      <c r="B334" s="41"/>
      <c r="C334" s="41"/>
      <c r="D334" s="41"/>
      <c r="E334" s="41"/>
      <c r="F334" s="41"/>
      <c r="G334" s="41"/>
      <c r="H334" s="41"/>
      <c r="I334" s="41"/>
      <c r="J334" s="41"/>
      <c r="K334" s="41"/>
      <c r="L334" s="41"/>
      <c r="M334" s="41"/>
      <c r="N334" s="29"/>
    </row>
    <row r="335" spans="1:14" x14ac:dyDescent="0.25">
      <c r="A335" s="27">
        <v>2025</v>
      </c>
      <c r="B335" s="41"/>
      <c r="C335" s="41"/>
      <c r="D335" s="41"/>
      <c r="E335" s="41"/>
      <c r="F335" s="41"/>
      <c r="G335" s="41"/>
      <c r="H335" s="41"/>
      <c r="I335" s="41"/>
      <c r="J335" s="41"/>
      <c r="K335" s="41"/>
      <c r="L335" s="41"/>
      <c r="M335" s="41"/>
      <c r="N335" s="29"/>
    </row>
    <row r="336" spans="1:14" x14ac:dyDescent="0.25">
      <c r="A336" s="27">
        <v>2026</v>
      </c>
      <c r="B336" s="41"/>
      <c r="C336" s="41"/>
      <c r="D336" s="41"/>
      <c r="E336" s="41"/>
      <c r="F336" s="41"/>
      <c r="G336" s="41"/>
      <c r="H336" s="41"/>
      <c r="I336" s="41"/>
      <c r="J336" s="41"/>
      <c r="K336" s="41"/>
      <c r="L336" s="41"/>
      <c r="M336" s="41"/>
      <c r="N336" s="29"/>
    </row>
    <row r="337" spans="1:14" x14ac:dyDescent="0.25">
      <c r="A337" s="27">
        <v>2027</v>
      </c>
      <c r="B337" s="41"/>
      <c r="C337" s="41"/>
      <c r="D337" s="41"/>
      <c r="E337" s="41"/>
      <c r="F337" s="41"/>
      <c r="G337" s="41"/>
      <c r="H337" s="41"/>
      <c r="I337" s="41"/>
      <c r="J337" s="41"/>
      <c r="K337" s="41"/>
      <c r="L337" s="41"/>
      <c r="M337" s="41"/>
      <c r="N337" s="29"/>
    </row>
    <row r="338" spans="1:14" x14ac:dyDescent="0.25">
      <c r="A338" s="3"/>
      <c r="N338" s="22"/>
    </row>
    <row r="339" spans="1:14" x14ac:dyDescent="0.25">
      <c r="A339" s="27" t="s">
        <v>78</v>
      </c>
      <c r="B339" s="41">
        <f t="shared" ref="B339:N339" si="113">AVERAGE(B305:B337)</f>
        <v>25.531370370370368</v>
      </c>
      <c r="C339" s="41">
        <f t="shared" si="113"/>
        <v>22.086074074074073</v>
      </c>
      <c r="D339" s="41">
        <f t="shared" si="113"/>
        <v>21.153407407407411</v>
      </c>
      <c r="E339" s="41">
        <f t="shared" si="113"/>
        <v>24.474518518518522</v>
      </c>
      <c r="F339" s="41">
        <f t="shared" si="113"/>
        <v>27.967370370370368</v>
      </c>
      <c r="G339" s="41">
        <f t="shared" si="113"/>
        <v>28.668321428571428</v>
      </c>
      <c r="H339" s="41">
        <f t="shared" si="113"/>
        <v>28.404928571428577</v>
      </c>
      <c r="I339" s="41">
        <f t="shared" si="113"/>
        <v>28.358178571428564</v>
      </c>
      <c r="J339" s="41">
        <f t="shared" si="113"/>
        <v>28.554178571428569</v>
      </c>
      <c r="K339" s="41">
        <f t="shared" si="113"/>
        <v>28.370964285714287</v>
      </c>
      <c r="L339" s="41">
        <f t="shared" si="113"/>
        <v>27.920857142857137</v>
      </c>
      <c r="M339" s="41">
        <f t="shared" si="113"/>
        <v>27.415962962962954</v>
      </c>
      <c r="N339" s="29">
        <f t="shared" si="113"/>
        <v>26.624625661375664</v>
      </c>
    </row>
    <row r="340" spans="1:14" x14ac:dyDescent="0.25">
      <c r="A340" s="27" t="s">
        <v>79</v>
      </c>
      <c r="B340" s="41">
        <f t="shared" ref="B340:N340" si="114">STDEV(B305:B337)</f>
        <v>1.280832726367684</v>
      </c>
      <c r="C340" s="41">
        <f t="shared" si="114"/>
        <v>2.155524618026289</v>
      </c>
      <c r="D340" s="41">
        <f t="shared" si="114"/>
        <v>1.9305197438724837</v>
      </c>
      <c r="E340" s="41">
        <f t="shared" si="114"/>
        <v>1.4541278477908317</v>
      </c>
      <c r="F340" s="41">
        <f t="shared" si="114"/>
        <v>0.54101444230318563</v>
      </c>
      <c r="G340" s="41">
        <f t="shared" si="114"/>
        <v>0.32495880691323981</v>
      </c>
      <c r="H340" s="41">
        <f t="shared" si="114"/>
        <v>0.32711091431584838</v>
      </c>
      <c r="I340" s="41">
        <f t="shared" si="114"/>
        <v>0.28970036290027379</v>
      </c>
      <c r="J340" s="41">
        <f t="shared" si="114"/>
        <v>0.28422696376525725</v>
      </c>
      <c r="K340" s="41">
        <f t="shared" si="114"/>
        <v>0.422544363845963</v>
      </c>
      <c r="L340" s="41">
        <f t="shared" si="114"/>
        <v>0.50249412852922892</v>
      </c>
      <c r="M340" s="41">
        <f t="shared" si="114"/>
        <v>0.73486730782771925</v>
      </c>
      <c r="N340" s="29">
        <f t="shared" si="114"/>
        <v>0.51086185495916347</v>
      </c>
    </row>
    <row r="341" spans="1:14" x14ac:dyDescent="0.25">
      <c r="A341" s="27" t="s">
        <v>80</v>
      </c>
      <c r="B341" s="41">
        <f t="shared" ref="B341:N341" si="115">B340/B339*100</f>
        <v>5.0167018369453222</v>
      </c>
      <c r="C341" s="41">
        <f t="shared" si="115"/>
        <v>9.7596549336786396</v>
      </c>
      <c r="D341" s="41">
        <f t="shared" si="115"/>
        <v>9.1262826205316809</v>
      </c>
      <c r="E341" s="41">
        <f t="shared" si="115"/>
        <v>5.9413951154568094</v>
      </c>
      <c r="F341" s="41">
        <f t="shared" si="115"/>
        <v>1.9344487348598054</v>
      </c>
      <c r="G341" s="41">
        <f t="shared" si="115"/>
        <v>1.1335118022968003</v>
      </c>
      <c r="H341" s="41">
        <f t="shared" si="115"/>
        <v>1.1515991441178157</v>
      </c>
      <c r="I341" s="41">
        <f t="shared" si="115"/>
        <v>1.0215760584572691</v>
      </c>
      <c r="J341" s="41">
        <f t="shared" si="115"/>
        <v>0.99539534311680711</v>
      </c>
      <c r="K341" s="41">
        <f t="shared" si="115"/>
        <v>1.4893549602003764</v>
      </c>
      <c r="L341" s="41">
        <f t="shared" si="115"/>
        <v>1.7997088196763316</v>
      </c>
      <c r="M341" s="41">
        <f t="shared" si="115"/>
        <v>2.6804358789821592</v>
      </c>
      <c r="N341" s="29">
        <f t="shared" si="115"/>
        <v>1.9187569487606755</v>
      </c>
    </row>
    <row r="342" spans="1:14" x14ac:dyDescent="0.25">
      <c r="A342" s="27" t="s">
        <v>81</v>
      </c>
      <c r="B342" s="41">
        <f t="shared" ref="B342:N342" si="116">MIN(B305:B337)</f>
        <v>21.376999999999999</v>
      </c>
      <c r="C342" s="41">
        <f t="shared" si="116"/>
        <v>18.59</v>
      </c>
      <c r="D342" s="41">
        <f t="shared" si="116"/>
        <v>18.190000000000001</v>
      </c>
      <c r="E342" s="41">
        <f t="shared" si="116"/>
        <v>21.66</v>
      </c>
      <c r="F342" s="41">
        <f t="shared" si="116"/>
        <v>26.54</v>
      </c>
      <c r="G342" s="41">
        <f t="shared" si="116"/>
        <v>28.1</v>
      </c>
      <c r="H342" s="41">
        <f t="shared" si="116"/>
        <v>27.83</v>
      </c>
      <c r="I342" s="41">
        <f t="shared" si="116"/>
        <v>27.65</v>
      </c>
      <c r="J342" s="41">
        <f t="shared" si="116"/>
        <v>28.13</v>
      </c>
      <c r="K342" s="41">
        <f t="shared" si="116"/>
        <v>27.63</v>
      </c>
      <c r="L342" s="41">
        <f t="shared" si="116"/>
        <v>27.01</v>
      </c>
      <c r="M342" s="41">
        <f t="shared" si="116"/>
        <v>24.64</v>
      </c>
      <c r="N342" s="29">
        <f t="shared" si="116"/>
        <v>25.665833333333335</v>
      </c>
    </row>
    <row r="343" spans="1:14" x14ac:dyDescent="0.25">
      <c r="A343" s="27" t="s">
        <v>82</v>
      </c>
      <c r="B343" s="41">
        <f t="shared" ref="B343:N343" si="117">MAX(B305:B337)</f>
        <v>27.21</v>
      </c>
      <c r="C343" s="41">
        <f t="shared" si="117"/>
        <v>26.79</v>
      </c>
      <c r="D343" s="41">
        <f t="shared" si="117"/>
        <v>25.56</v>
      </c>
      <c r="E343" s="41">
        <f t="shared" si="117"/>
        <v>27.12</v>
      </c>
      <c r="F343" s="41">
        <f t="shared" si="117"/>
        <v>29.01</v>
      </c>
      <c r="G343" s="41">
        <f t="shared" si="117"/>
        <v>29.41</v>
      </c>
      <c r="H343" s="41">
        <f t="shared" si="117"/>
        <v>29.09</v>
      </c>
      <c r="I343" s="41">
        <f t="shared" si="117"/>
        <v>28.8</v>
      </c>
      <c r="J343" s="41">
        <f t="shared" si="117"/>
        <v>29.2</v>
      </c>
      <c r="K343" s="41">
        <f t="shared" si="117"/>
        <v>29.51</v>
      </c>
      <c r="L343" s="41">
        <f t="shared" si="117"/>
        <v>29.23</v>
      </c>
      <c r="M343" s="41">
        <f t="shared" si="117"/>
        <v>28.95</v>
      </c>
      <c r="N343" s="29">
        <f t="shared" si="117"/>
        <v>28.197142857142861</v>
      </c>
    </row>
    <row r="344" spans="1:14" x14ac:dyDescent="0.25">
      <c r="A344" s="27" t="s">
        <v>83</v>
      </c>
      <c r="B344" s="41">
        <f t="shared" ref="B344:N344" si="118">QUARTILE(B305:B337,1)</f>
        <v>25.003499999999999</v>
      </c>
      <c r="C344" s="41">
        <f t="shared" si="118"/>
        <v>20.574999999999999</v>
      </c>
      <c r="D344" s="41">
        <f t="shared" si="118"/>
        <v>19.509999999999998</v>
      </c>
      <c r="E344" s="41">
        <f t="shared" si="118"/>
        <v>23.445</v>
      </c>
      <c r="F344" s="41">
        <f t="shared" si="118"/>
        <v>27.615000000000002</v>
      </c>
      <c r="G344" s="41">
        <f t="shared" si="118"/>
        <v>28.455750000000002</v>
      </c>
      <c r="H344" s="41">
        <f t="shared" si="118"/>
        <v>28.142499999999998</v>
      </c>
      <c r="I344" s="41">
        <f t="shared" si="118"/>
        <v>28.199249999999999</v>
      </c>
      <c r="J344" s="41">
        <f t="shared" si="118"/>
        <v>28.358250000000002</v>
      </c>
      <c r="K344" s="41">
        <f t="shared" si="118"/>
        <v>28.09375</v>
      </c>
      <c r="L344" s="41">
        <f t="shared" si="118"/>
        <v>27.658000000000001</v>
      </c>
      <c r="M344" s="41">
        <f t="shared" si="118"/>
        <v>27.130000000000003</v>
      </c>
      <c r="N344" s="29">
        <f t="shared" si="118"/>
        <v>26.376041666666662</v>
      </c>
    </row>
    <row r="345" spans="1:14" x14ac:dyDescent="0.25">
      <c r="A345" s="27" t="s">
        <v>84</v>
      </c>
      <c r="B345" s="41">
        <f t="shared" ref="B345:N345" si="119">QUARTILE(B305:B337,2)</f>
        <v>25.76</v>
      </c>
      <c r="C345" s="41">
        <f t="shared" si="119"/>
        <v>22.01</v>
      </c>
      <c r="D345" s="41">
        <f t="shared" si="119"/>
        <v>20.87</v>
      </c>
      <c r="E345" s="41">
        <f t="shared" si="119"/>
        <v>24.2</v>
      </c>
      <c r="F345" s="41">
        <f t="shared" si="119"/>
        <v>28.07</v>
      </c>
      <c r="G345" s="41">
        <f t="shared" si="119"/>
        <v>28.634999999999998</v>
      </c>
      <c r="H345" s="41">
        <f t="shared" si="119"/>
        <v>28.4085</v>
      </c>
      <c r="I345" s="41">
        <f t="shared" si="119"/>
        <v>28.44</v>
      </c>
      <c r="J345" s="41">
        <f t="shared" si="119"/>
        <v>28.5275</v>
      </c>
      <c r="K345" s="41">
        <f t="shared" si="119"/>
        <v>28.364999999999998</v>
      </c>
      <c r="L345" s="41">
        <f t="shared" si="119"/>
        <v>27.92</v>
      </c>
      <c r="M345" s="41">
        <f t="shared" si="119"/>
        <v>27.44</v>
      </c>
      <c r="N345" s="29">
        <f t="shared" si="119"/>
        <v>26.530500000000004</v>
      </c>
    </row>
    <row r="346" spans="1:14" x14ac:dyDescent="0.25">
      <c r="A346" s="27" t="s">
        <v>85</v>
      </c>
      <c r="B346" s="41">
        <f t="shared" ref="B346:N346" si="120">QUARTILE(B305:B337,3)</f>
        <v>26.3</v>
      </c>
      <c r="C346" s="41">
        <f t="shared" si="120"/>
        <v>23.314999999999998</v>
      </c>
      <c r="D346" s="41">
        <f t="shared" si="120"/>
        <v>22.346</v>
      </c>
      <c r="E346" s="41">
        <f t="shared" si="120"/>
        <v>25.473500000000001</v>
      </c>
      <c r="F346" s="41">
        <f t="shared" si="120"/>
        <v>28.296500000000002</v>
      </c>
      <c r="G346" s="41">
        <f t="shared" si="120"/>
        <v>28.787499999999998</v>
      </c>
      <c r="H346" s="41">
        <f t="shared" si="120"/>
        <v>28.61</v>
      </c>
      <c r="I346" s="41">
        <f t="shared" si="120"/>
        <v>28.538249999999998</v>
      </c>
      <c r="J346" s="41">
        <f t="shared" si="120"/>
        <v>28.746500000000001</v>
      </c>
      <c r="K346" s="41">
        <f t="shared" si="120"/>
        <v>28.63</v>
      </c>
      <c r="L346" s="41">
        <f t="shared" si="120"/>
        <v>28.21</v>
      </c>
      <c r="M346" s="41">
        <f t="shared" si="120"/>
        <v>27.82</v>
      </c>
      <c r="N346" s="29">
        <f t="shared" si="120"/>
        <v>26.869708333333335</v>
      </c>
    </row>
    <row r="351" spans="1:14" ht="15.75" x14ac:dyDescent="0.25">
      <c r="A351" s="23"/>
    </row>
    <row r="352" spans="1:14" ht="15.75" x14ac:dyDescent="0.25">
      <c r="A352" s="24"/>
      <c r="B352" s="48"/>
      <c r="C352" s="48"/>
      <c r="D352" s="48"/>
      <c r="E352" s="48"/>
      <c r="F352" s="48"/>
      <c r="G352" s="48"/>
      <c r="H352" s="48"/>
      <c r="I352" s="48"/>
      <c r="J352" s="48"/>
      <c r="K352" s="48"/>
      <c r="L352" s="48"/>
      <c r="M352" s="48"/>
      <c r="N352" s="26"/>
    </row>
    <row r="353" spans="1:14" x14ac:dyDescent="0.25">
      <c r="A353" s="27"/>
      <c r="B353" s="41"/>
      <c r="C353" s="41"/>
      <c r="D353" s="41"/>
      <c r="E353" s="41"/>
      <c r="F353" s="41"/>
      <c r="G353" s="41"/>
      <c r="H353" s="41"/>
      <c r="I353" s="41"/>
      <c r="J353" s="41"/>
      <c r="K353" s="41"/>
      <c r="L353" s="41"/>
      <c r="M353" s="41"/>
      <c r="N353" s="29"/>
    </row>
    <row r="354" spans="1:14" x14ac:dyDescent="0.25">
      <c r="A354" s="27"/>
      <c r="B354" s="41"/>
      <c r="C354" s="41"/>
      <c r="D354" s="41"/>
      <c r="E354" s="41"/>
      <c r="F354" s="41"/>
      <c r="G354" s="41"/>
      <c r="H354" s="41"/>
      <c r="I354" s="41"/>
      <c r="J354" s="41"/>
      <c r="K354" s="41"/>
      <c r="L354" s="41"/>
      <c r="M354" s="41"/>
      <c r="N354" s="29"/>
    </row>
    <row r="355" spans="1:14" x14ac:dyDescent="0.25">
      <c r="A355" s="27"/>
      <c r="B355" s="41"/>
      <c r="C355" s="41"/>
      <c r="D355" s="41"/>
      <c r="E355" s="41"/>
      <c r="F355" s="41"/>
      <c r="G355" s="41"/>
      <c r="H355" s="41"/>
      <c r="I355" s="41"/>
      <c r="J355" s="41"/>
      <c r="K355" s="41"/>
      <c r="L355" s="41"/>
      <c r="M355" s="41"/>
      <c r="N355" s="29"/>
    </row>
    <row r="356" spans="1:14" x14ac:dyDescent="0.25">
      <c r="A356" s="3"/>
      <c r="N356" s="22"/>
    </row>
    <row r="357" spans="1:14" x14ac:dyDescent="0.25">
      <c r="A357" s="27"/>
      <c r="B357" s="41"/>
      <c r="C357" s="41"/>
      <c r="D357" s="41"/>
      <c r="E357" s="41"/>
      <c r="F357" s="41"/>
      <c r="G357" s="41"/>
      <c r="H357" s="41"/>
      <c r="I357" s="41"/>
      <c r="J357" s="41"/>
      <c r="K357" s="41"/>
      <c r="L357" s="41"/>
      <c r="M357" s="41"/>
      <c r="N357" s="29"/>
    </row>
    <row r="358" spans="1:14" x14ac:dyDescent="0.25">
      <c r="A358" s="27"/>
      <c r="B358" s="41"/>
      <c r="C358" s="41"/>
      <c r="D358" s="41"/>
      <c r="E358" s="41"/>
      <c r="F358" s="41"/>
      <c r="G358" s="41"/>
      <c r="H358" s="41"/>
      <c r="I358" s="41"/>
      <c r="J358" s="41"/>
      <c r="K358" s="41"/>
      <c r="L358" s="41"/>
      <c r="M358" s="41"/>
      <c r="N358" s="29"/>
    </row>
    <row r="359" spans="1:14" x14ac:dyDescent="0.25">
      <c r="A359" s="27"/>
      <c r="B359" s="41"/>
      <c r="C359" s="41"/>
      <c r="D359" s="41"/>
      <c r="E359" s="41"/>
      <c r="F359" s="41"/>
      <c r="G359" s="41"/>
      <c r="H359" s="41"/>
      <c r="I359" s="41"/>
      <c r="J359" s="41"/>
      <c r="K359" s="41"/>
      <c r="L359" s="41"/>
      <c r="M359" s="41"/>
      <c r="N359" s="29"/>
    </row>
    <row r="360" spans="1:14" x14ac:dyDescent="0.25">
      <c r="A360" s="27"/>
      <c r="B360" s="41"/>
      <c r="C360" s="41"/>
      <c r="D360" s="41"/>
      <c r="E360" s="41"/>
      <c r="F360" s="41"/>
      <c r="G360" s="41"/>
      <c r="H360" s="41"/>
      <c r="I360" s="41"/>
      <c r="J360" s="41"/>
      <c r="K360" s="41"/>
      <c r="L360" s="41"/>
      <c r="M360" s="41"/>
      <c r="N360" s="29"/>
    </row>
    <row r="361" spans="1:14" x14ac:dyDescent="0.25">
      <c r="A361" s="27"/>
      <c r="B361" s="41"/>
      <c r="C361" s="41"/>
      <c r="D361" s="41"/>
      <c r="E361" s="41"/>
      <c r="F361" s="41"/>
      <c r="G361" s="41"/>
      <c r="H361" s="41"/>
      <c r="I361" s="41"/>
      <c r="J361" s="41"/>
      <c r="K361" s="41"/>
      <c r="L361" s="41"/>
      <c r="M361" s="41"/>
      <c r="N361" s="29"/>
    </row>
    <row r="362" spans="1:14" x14ac:dyDescent="0.25">
      <c r="A362" s="27"/>
      <c r="B362" s="41"/>
      <c r="C362" s="41"/>
      <c r="D362" s="41"/>
      <c r="E362" s="41"/>
      <c r="F362" s="41"/>
      <c r="G362" s="41"/>
      <c r="H362" s="41"/>
      <c r="I362" s="41"/>
      <c r="J362" s="41"/>
      <c r="K362" s="41"/>
      <c r="L362" s="41"/>
      <c r="M362" s="41"/>
      <c r="N362" s="29"/>
    </row>
    <row r="363" spans="1:14" x14ac:dyDescent="0.25">
      <c r="A363" s="27"/>
      <c r="B363" s="41"/>
      <c r="C363" s="41"/>
      <c r="D363" s="41"/>
      <c r="E363" s="41"/>
      <c r="F363" s="41"/>
      <c r="G363" s="41"/>
      <c r="H363" s="41"/>
      <c r="I363" s="41"/>
      <c r="J363" s="41"/>
      <c r="K363" s="41"/>
      <c r="L363" s="41"/>
      <c r="M363" s="41"/>
      <c r="N363" s="29"/>
    </row>
    <row r="364" spans="1:14" x14ac:dyDescent="0.25">
      <c r="A364" s="27"/>
      <c r="B364" s="41"/>
      <c r="C364" s="41"/>
      <c r="D364" s="41"/>
      <c r="E364" s="41"/>
      <c r="F364" s="41"/>
      <c r="G364" s="41"/>
      <c r="H364" s="41"/>
      <c r="I364" s="41"/>
      <c r="J364" s="41"/>
      <c r="K364" s="41"/>
      <c r="L364" s="41"/>
      <c r="M364" s="41"/>
      <c r="N364" s="29"/>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U580"/>
  <sheetViews>
    <sheetView zoomScale="75" zoomScaleNormal="75" workbookViewId="0">
      <pane ySplit="4" topLeftCell="A548" activePane="bottomLeft" state="frozen"/>
      <selection pane="bottomLeft" activeCell="G572" sqref="G572:G578"/>
    </sheetView>
  </sheetViews>
  <sheetFormatPr defaultRowHeight="15" x14ac:dyDescent="0.25"/>
  <cols>
    <col min="1" max="1" width="5.5703125" style="37" customWidth="1"/>
    <col min="2" max="2" width="7.85546875" style="37" customWidth="1"/>
    <col min="3" max="3" width="7.5703125" style="37" bestFit="1" customWidth="1"/>
    <col min="4" max="4" width="11.42578125" style="42" bestFit="1" customWidth="1"/>
    <col min="5" max="5" width="13.5703125" style="41" customWidth="1"/>
    <col min="6" max="6" width="9" style="41" customWidth="1"/>
    <col min="7" max="7" width="8.7109375" style="41" customWidth="1"/>
    <col min="8" max="8" width="10" style="37" bestFit="1" customWidth="1"/>
    <col min="9" max="9" width="9.7109375" style="41" bestFit="1" customWidth="1"/>
    <col min="10" max="10" width="8.5703125" style="42" customWidth="1"/>
    <col min="11" max="11" width="9.140625" style="37"/>
    <col min="12" max="12" width="10" style="37" bestFit="1" customWidth="1"/>
    <col min="13" max="13" width="9.140625" style="82"/>
    <col min="14" max="14" width="9.140625" style="37"/>
    <col min="15" max="16" width="10.28515625" style="37" bestFit="1" customWidth="1"/>
    <col min="17" max="17" width="9.140625" style="37"/>
    <col min="18" max="18" width="13.28515625" style="37" bestFit="1" customWidth="1"/>
    <col min="19" max="21" width="9.140625" style="37"/>
    <col min="22" max="22" width="12" style="37" customWidth="1"/>
    <col min="23" max="23" width="10.28515625" style="37" bestFit="1" customWidth="1"/>
    <col min="24" max="24" width="9.7109375" style="37" bestFit="1" customWidth="1"/>
    <col min="25" max="25" width="9.28515625" style="82" bestFit="1" customWidth="1"/>
    <col min="26" max="27" width="15.7109375" style="37" bestFit="1" customWidth="1"/>
    <col min="28" max="29" width="10.85546875" bestFit="1" customWidth="1"/>
    <col min="30" max="30" width="11" bestFit="1" customWidth="1"/>
    <col min="31" max="31" width="12.5703125" bestFit="1" customWidth="1"/>
    <col min="32" max="32" width="12.5703125" customWidth="1"/>
    <col min="33" max="33" width="11.140625" bestFit="1" customWidth="1"/>
    <col min="36" max="36" width="10.85546875" bestFit="1" customWidth="1"/>
    <col min="37" max="40" width="10.85546875" customWidth="1"/>
    <col min="41" max="41" width="11.140625" bestFit="1" customWidth="1"/>
  </cols>
  <sheetData>
    <row r="1" spans="1:47" ht="15.75" x14ac:dyDescent="0.25">
      <c r="C1" s="36"/>
      <c r="D1" s="91" t="s">
        <v>59</v>
      </c>
      <c r="E1" s="92"/>
      <c r="F1" s="92"/>
      <c r="G1" s="92"/>
      <c r="H1" s="92"/>
      <c r="I1" s="92"/>
      <c r="J1" s="92"/>
      <c r="K1" s="92"/>
      <c r="L1" s="92"/>
      <c r="M1" s="92"/>
      <c r="N1" s="92"/>
      <c r="O1" s="92"/>
      <c r="P1" s="92"/>
      <c r="Q1" s="92"/>
      <c r="R1" s="92"/>
      <c r="S1" s="92"/>
      <c r="T1" s="92"/>
      <c r="U1" s="92"/>
      <c r="V1" s="92"/>
      <c r="W1" s="92"/>
      <c r="X1" s="92"/>
      <c r="Y1" s="92"/>
      <c r="Z1" s="92"/>
      <c r="AA1" s="92"/>
    </row>
    <row r="2" spans="1:47" x14ac:dyDescent="0.25">
      <c r="A2" s="36"/>
      <c r="B2" s="36"/>
      <c r="C2" s="36"/>
      <c r="D2" s="90" t="s">
        <v>60</v>
      </c>
      <c r="E2" s="88"/>
      <c r="F2" s="88"/>
      <c r="G2" s="88"/>
      <c r="H2" s="40" t="s">
        <v>118</v>
      </c>
      <c r="I2" s="40" t="s">
        <v>97</v>
      </c>
      <c r="J2" s="88" t="s">
        <v>251</v>
      </c>
      <c r="K2" s="88"/>
      <c r="L2" s="88"/>
      <c r="M2" s="89" t="s">
        <v>250</v>
      </c>
      <c r="N2" s="89"/>
      <c r="O2" s="89"/>
      <c r="P2" s="89"/>
      <c r="Q2" s="89"/>
      <c r="R2" s="89"/>
      <c r="S2" s="89"/>
      <c r="T2" s="89"/>
      <c r="U2" s="89"/>
      <c r="V2" s="89"/>
      <c r="W2" s="40" t="s">
        <v>131</v>
      </c>
      <c r="X2" s="40" t="s">
        <v>123</v>
      </c>
      <c r="Y2" s="90" t="s">
        <v>62</v>
      </c>
      <c r="Z2" s="88"/>
      <c r="AA2" s="88"/>
      <c r="AB2" s="38"/>
      <c r="AC2" s="38"/>
      <c r="AD2" s="38"/>
      <c r="AE2" s="38"/>
      <c r="AF2" s="38"/>
      <c r="AH2" s="38"/>
      <c r="AI2" s="15"/>
    </row>
    <row r="3" spans="1:47" x14ac:dyDescent="0.25">
      <c r="A3" s="36"/>
      <c r="B3" s="36"/>
      <c r="C3" s="36"/>
      <c r="D3" s="74" t="s">
        <v>88</v>
      </c>
      <c r="E3" s="40" t="s">
        <v>89</v>
      </c>
      <c r="F3" s="40" t="s">
        <v>112</v>
      </c>
      <c r="G3" s="40" t="s">
        <v>90</v>
      </c>
      <c r="J3" s="81" t="s">
        <v>201</v>
      </c>
      <c r="K3" s="40" t="s">
        <v>92</v>
      </c>
      <c r="L3" s="40" t="s">
        <v>200</v>
      </c>
      <c r="M3" s="74" t="s">
        <v>109</v>
      </c>
      <c r="N3" s="40" t="s">
        <v>109</v>
      </c>
      <c r="O3" s="40" t="s">
        <v>196</v>
      </c>
      <c r="P3" s="40" t="s">
        <v>196</v>
      </c>
      <c r="Q3" s="40" t="s">
        <v>196</v>
      </c>
      <c r="R3" s="40" t="s">
        <v>133</v>
      </c>
      <c r="S3" s="89" t="s">
        <v>252</v>
      </c>
      <c r="T3" s="89"/>
      <c r="U3" s="89"/>
      <c r="V3" s="44" t="s">
        <v>234</v>
      </c>
      <c r="Y3" s="74" t="s">
        <v>62</v>
      </c>
      <c r="Z3" s="40" t="s">
        <v>135</v>
      </c>
      <c r="AA3" s="40" t="s">
        <v>135</v>
      </c>
      <c r="AB3" s="3"/>
      <c r="AC3" s="3"/>
      <c r="AD3" s="3"/>
      <c r="AE3" s="3"/>
      <c r="AF3" s="3"/>
      <c r="AG3" s="3"/>
      <c r="AH3" s="3"/>
      <c r="AI3" s="3"/>
      <c r="AJ3" s="3"/>
      <c r="AK3" s="3"/>
      <c r="AL3" s="3"/>
      <c r="AM3" s="3"/>
      <c r="AN3" s="3"/>
      <c r="AO3" s="3"/>
      <c r="AP3" s="3"/>
      <c r="AQ3" s="3"/>
      <c r="AR3" s="3"/>
      <c r="AS3" s="3"/>
      <c r="AT3" s="3"/>
      <c r="AU3" s="3"/>
    </row>
    <row r="4" spans="1:47" x14ac:dyDescent="0.25">
      <c r="A4" s="36" t="s">
        <v>64</v>
      </c>
      <c r="B4" s="36" t="s">
        <v>87</v>
      </c>
      <c r="C4" s="36"/>
      <c r="D4" s="74" t="s">
        <v>99</v>
      </c>
      <c r="E4" s="40" t="s">
        <v>99</v>
      </c>
      <c r="F4" s="40" t="s">
        <v>111</v>
      </c>
      <c r="G4" s="40" t="s">
        <v>100</v>
      </c>
      <c r="H4" s="40" t="s">
        <v>111</v>
      </c>
      <c r="I4" s="40" t="s">
        <v>111</v>
      </c>
      <c r="J4" s="81" t="s">
        <v>100</v>
      </c>
      <c r="K4" s="40"/>
      <c r="L4" s="40"/>
      <c r="M4" s="74" t="s">
        <v>226</v>
      </c>
      <c r="N4" s="40" t="s">
        <v>202</v>
      </c>
      <c r="O4" s="67" t="s">
        <v>197</v>
      </c>
      <c r="P4" s="67" t="s">
        <v>198</v>
      </c>
      <c r="Q4" s="67" t="s">
        <v>199</v>
      </c>
      <c r="S4" s="40" t="s">
        <v>111</v>
      </c>
      <c r="T4" s="40" t="s">
        <v>106</v>
      </c>
      <c r="U4" s="40" t="s">
        <v>108</v>
      </c>
      <c r="V4" s="40"/>
      <c r="W4" s="40" t="s">
        <v>111</v>
      </c>
      <c r="X4" s="40" t="s">
        <v>111</v>
      </c>
      <c r="Y4" s="74" t="s">
        <v>136</v>
      </c>
      <c r="Z4" s="40" t="s">
        <v>120</v>
      </c>
      <c r="AA4" s="40" t="s">
        <v>114</v>
      </c>
      <c r="AB4" s="3"/>
    </row>
    <row r="5" spans="1:47" x14ac:dyDescent="0.25">
      <c r="A5" s="37">
        <v>1975</v>
      </c>
      <c r="B5" s="37">
        <v>1</v>
      </c>
      <c r="C5" s="28">
        <f t="shared" ref="C5:C57" si="0">A5+(B5-1)/12</f>
        <v>1975</v>
      </c>
      <c r="D5" s="42">
        <v>26.78</v>
      </c>
    </row>
    <row r="6" spans="1:47" x14ac:dyDescent="0.25">
      <c r="A6" s="37">
        <v>1975</v>
      </c>
      <c r="B6" s="37">
        <v>2</v>
      </c>
      <c r="C6" s="28">
        <f t="shared" si="0"/>
        <v>1975.0833333333333</v>
      </c>
      <c r="D6" s="42">
        <v>26.73</v>
      </c>
    </row>
    <row r="7" spans="1:47" x14ac:dyDescent="0.25">
      <c r="A7" s="37">
        <v>1975</v>
      </c>
      <c r="B7" s="37">
        <v>3</v>
      </c>
      <c r="C7" s="28">
        <f t="shared" si="0"/>
        <v>1975.1666666666667</v>
      </c>
      <c r="D7" s="42">
        <v>27.48</v>
      </c>
    </row>
    <row r="8" spans="1:47" x14ac:dyDescent="0.25">
      <c r="A8" s="37">
        <v>1975</v>
      </c>
      <c r="B8" s="37">
        <v>4</v>
      </c>
      <c r="C8" s="28">
        <f t="shared" si="0"/>
        <v>1975.25</v>
      </c>
      <c r="D8" s="42">
        <v>27.81</v>
      </c>
    </row>
    <row r="9" spans="1:47" x14ac:dyDescent="0.25">
      <c r="A9" s="37">
        <v>1975</v>
      </c>
      <c r="B9" s="37">
        <v>5</v>
      </c>
      <c r="C9" s="28">
        <f t="shared" si="0"/>
        <v>1975.3333333333333</v>
      </c>
      <c r="D9" s="42">
        <v>28.59</v>
      </c>
    </row>
    <row r="10" spans="1:47" x14ac:dyDescent="0.25">
      <c r="A10" s="37">
        <v>1975</v>
      </c>
      <c r="B10" s="37">
        <v>6</v>
      </c>
      <c r="C10" s="28">
        <f t="shared" si="0"/>
        <v>1975.4166666666667</v>
      </c>
      <c r="D10" s="42">
        <v>28.56</v>
      </c>
    </row>
    <row r="11" spans="1:47" x14ac:dyDescent="0.25">
      <c r="A11" s="37">
        <v>1975</v>
      </c>
      <c r="B11" s="37">
        <v>7</v>
      </c>
      <c r="C11" s="28">
        <f t="shared" si="0"/>
        <v>1975.5</v>
      </c>
      <c r="D11" s="42">
        <v>28.22</v>
      </c>
    </row>
    <row r="12" spans="1:47" x14ac:dyDescent="0.25">
      <c r="A12" s="37">
        <v>1975</v>
      </c>
      <c r="B12" s="37">
        <v>8</v>
      </c>
      <c r="C12" s="28">
        <f t="shared" si="0"/>
        <v>1975.5833333333333</v>
      </c>
      <c r="D12" s="42">
        <v>27.72</v>
      </c>
    </row>
    <row r="13" spans="1:47" x14ac:dyDescent="0.25">
      <c r="A13" s="37">
        <v>1975</v>
      </c>
      <c r="B13" s="37">
        <v>9</v>
      </c>
      <c r="C13" s="28">
        <f t="shared" si="0"/>
        <v>1975.6666666666667</v>
      </c>
      <c r="D13" s="42">
        <v>28.37</v>
      </c>
    </row>
    <row r="14" spans="1:47" x14ac:dyDescent="0.25">
      <c r="A14" s="37">
        <v>1975</v>
      </c>
      <c r="B14" s="37">
        <v>10</v>
      </c>
      <c r="C14" s="28">
        <f t="shared" si="0"/>
        <v>1975.75</v>
      </c>
      <c r="D14" s="42">
        <v>28.06</v>
      </c>
    </row>
    <row r="15" spans="1:47" x14ac:dyDescent="0.25">
      <c r="A15" s="37">
        <v>1975</v>
      </c>
      <c r="B15" s="37">
        <v>11</v>
      </c>
      <c r="C15" s="28">
        <f t="shared" si="0"/>
        <v>1975.8333333333333</v>
      </c>
      <c r="D15" s="42">
        <v>27.75</v>
      </c>
    </row>
    <row r="16" spans="1:47" x14ac:dyDescent="0.25">
      <c r="A16" s="37">
        <v>1975</v>
      </c>
      <c r="B16" s="37">
        <v>12</v>
      </c>
      <c r="C16" s="28">
        <f t="shared" si="0"/>
        <v>1975.9166666666667</v>
      </c>
      <c r="D16" s="42">
        <v>26.23</v>
      </c>
    </row>
    <row r="17" spans="1:4" x14ac:dyDescent="0.25">
      <c r="A17" s="37">
        <v>1976</v>
      </c>
      <c r="B17" s="37">
        <v>1</v>
      </c>
      <c r="C17" s="28">
        <f t="shared" si="0"/>
        <v>1976</v>
      </c>
      <c r="D17" s="42">
        <v>26.14</v>
      </c>
    </row>
    <row r="18" spans="1:4" x14ac:dyDescent="0.25">
      <c r="A18" s="37">
        <v>1976</v>
      </c>
      <c r="B18" s="37">
        <v>2</v>
      </c>
      <c r="C18" s="28">
        <f t="shared" si="0"/>
        <v>1976.0833333333333</v>
      </c>
      <c r="D18" s="42">
        <v>26.27</v>
      </c>
    </row>
    <row r="19" spans="1:4" x14ac:dyDescent="0.25">
      <c r="A19" s="37">
        <v>1976</v>
      </c>
      <c r="B19" s="37">
        <v>3</v>
      </c>
      <c r="C19" s="28">
        <f t="shared" si="0"/>
        <v>1976.1666666666667</v>
      </c>
      <c r="D19" s="42">
        <v>26.91</v>
      </c>
    </row>
    <row r="20" spans="1:4" x14ac:dyDescent="0.25">
      <c r="A20" s="37">
        <v>1976</v>
      </c>
      <c r="B20" s="37">
        <v>4</v>
      </c>
      <c r="C20" s="28">
        <f t="shared" si="0"/>
        <v>1976.25</v>
      </c>
      <c r="D20" s="42">
        <v>27.86</v>
      </c>
    </row>
    <row r="21" spans="1:4" x14ac:dyDescent="0.25">
      <c r="A21" s="37">
        <v>1976</v>
      </c>
      <c r="B21" s="37">
        <v>5</v>
      </c>
      <c r="C21" s="28">
        <f t="shared" si="0"/>
        <v>1976.3333333333333</v>
      </c>
      <c r="D21" s="42">
        <v>28.26</v>
      </c>
    </row>
    <row r="22" spans="1:4" x14ac:dyDescent="0.25">
      <c r="A22" s="37">
        <v>1976</v>
      </c>
      <c r="B22" s="37">
        <v>6</v>
      </c>
      <c r="C22" s="28">
        <f t="shared" si="0"/>
        <v>1976.4166666666667</v>
      </c>
      <c r="D22" s="42">
        <v>28.51</v>
      </c>
    </row>
    <row r="23" spans="1:4" x14ac:dyDescent="0.25">
      <c r="A23" s="37">
        <v>1976</v>
      </c>
      <c r="B23" s="37">
        <v>7</v>
      </c>
      <c r="C23" s="28">
        <f t="shared" si="0"/>
        <v>1976.5</v>
      </c>
      <c r="D23" s="42">
        <v>28.33</v>
      </c>
    </row>
    <row r="24" spans="1:4" x14ac:dyDescent="0.25">
      <c r="A24" s="37">
        <v>1976</v>
      </c>
      <c r="B24" s="37">
        <v>8</v>
      </c>
      <c r="C24" s="28">
        <f t="shared" si="0"/>
        <v>1976.5833333333333</v>
      </c>
      <c r="D24" s="42">
        <v>27.98</v>
      </c>
    </row>
    <row r="25" spans="1:4" x14ac:dyDescent="0.25">
      <c r="A25" s="37">
        <v>1976</v>
      </c>
      <c r="B25" s="37">
        <v>9</v>
      </c>
      <c r="C25" s="28">
        <f t="shared" si="0"/>
        <v>1976.6666666666667</v>
      </c>
      <c r="D25" s="42">
        <v>27.86</v>
      </c>
    </row>
    <row r="26" spans="1:4" x14ac:dyDescent="0.25">
      <c r="A26" s="37">
        <v>1976</v>
      </c>
      <c r="B26" s="37">
        <v>10</v>
      </c>
      <c r="C26" s="28">
        <f t="shared" si="0"/>
        <v>1976.75</v>
      </c>
      <c r="D26" s="42">
        <v>28.59</v>
      </c>
    </row>
    <row r="27" spans="1:4" x14ac:dyDescent="0.25">
      <c r="A27" s="37">
        <v>1976</v>
      </c>
      <c r="B27" s="37">
        <v>11</v>
      </c>
      <c r="C27" s="28">
        <f t="shared" si="0"/>
        <v>1976.8333333333333</v>
      </c>
      <c r="D27" s="42">
        <v>28.17</v>
      </c>
    </row>
    <row r="28" spans="1:4" x14ac:dyDescent="0.25">
      <c r="A28" s="37">
        <v>1976</v>
      </c>
      <c r="B28" s="37">
        <v>12</v>
      </c>
      <c r="C28" s="28">
        <f t="shared" si="0"/>
        <v>1976.9166666666667</v>
      </c>
      <c r="D28" s="42">
        <v>27.72</v>
      </c>
    </row>
    <row r="29" spans="1:4" x14ac:dyDescent="0.25">
      <c r="A29" s="37">
        <v>1977</v>
      </c>
      <c r="B29" s="37">
        <v>1</v>
      </c>
      <c r="C29" s="28">
        <f t="shared" si="0"/>
        <v>1977</v>
      </c>
      <c r="D29" s="42">
        <v>26.85</v>
      </c>
    </row>
    <row r="30" spans="1:4" x14ac:dyDescent="0.25">
      <c r="A30" s="37">
        <v>1977</v>
      </c>
      <c r="B30" s="37">
        <v>2</v>
      </c>
      <c r="C30" s="28">
        <f t="shared" si="0"/>
        <v>1977.0833333333333</v>
      </c>
      <c r="D30" s="42">
        <v>26.88</v>
      </c>
    </row>
    <row r="31" spans="1:4" x14ac:dyDescent="0.25">
      <c r="A31" s="37">
        <v>1977</v>
      </c>
      <c r="B31" s="37">
        <v>3</v>
      </c>
      <c r="C31" s="28">
        <f t="shared" si="0"/>
        <v>1977.1666666666667</v>
      </c>
      <c r="D31" s="42">
        <v>27.03</v>
      </c>
    </row>
    <row r="32" spans="1:4" x14ac:dyDescent="0.25">
      <c r="A32" s="37">
        <v>1977</v>
      </c>
      <c r="B32" s="37">
        <v>4</v>
      </c>
      <c r="C32" s="28">
        <f t="shared" si="0"/>
        <v>1977.25</v>
      </c>
      <c r="D32" s="42">
        <v>27.61</v>
      </c>
    </row>
    <row r="33" spans="1:4" x14ac:dyDescent="0.25">
      <c r="A33" s="37">
        <v>1977</v>
      </c>
      <c r="B33" s="37">
        <v>5</v>
      </c>
      <c r="C33" s="28">
        <f t="shared" si="0"/>
        <v>1977.3333333333333</v>
      </c>
      <c r="D33" s="42">
        <v>29.24</v>
      </c>
    </row>
    <row r="34" spans="1:4" x14ac:dyDescent="0.25">
      <c r="A34" s="37">
        <v>1977</v>
      </c>
      <c r="B34" s="37">
        <v>6</v>
      </c>
      <c r="C34" s="28">
        <f t="shared" si="0"/>
        <v>1977.4166666666667</v>
      </c>
      <c r="D34" s="42">
        <v>28.63</v>
      </c>
    </row>
    <row r="35" spans="1:4" x14ac:dyDescent="0.25">
      <c r="A35" s="37">
        <v>1977</v>
      </c>
      <c r="B35" s="37">
        <v>7</v>
      </c>
      <c r="C35" s="28">
        <f t="shared" si="0"/>
        <v>1977.5</v>
      </c>
      <c r="D35" s="42">
        <v>27.71</v>
      </c>
    </row>
    <row r="36" spans="1:4" x14ac:dyDescent="0.25">
      <c r="A36" s="37">
        <v>1977</v>
      </c>
      <c r="B36" s="37">
        <v>8</v>
      </c>
      <c r="C36" s="28">
        <f t="shared" si="0"/>
        <v>1977.5833333333333</v>
      </c>
      <c r="D36" s="42">
        <v>27.9</v>
      </c>
    </row>
    <row r="37" spans="1:4" x14ac:dyDescent="0.25">
      <c r="A37" s="37">
        <v>1977</v>
      </c>
      <c r="B37" s="37">
        <v>9</v>
      </c>
      <c r="C37" s="28">
        <f t="shared" si="0"/>
        <v>1977.6666666666667</v>
      </c>
      <c r="D37" s="42">
        <v>28.09</v>
      </c>
    </row>
    <row r="38" spans="1:4" x14ac:dyDescent="0.25">
      <c r="A38" s="37">
        <v>1977</v>
      </c>
      <c r="B38" s="37">
        <v>10</v>
      </c>
      <c r="C38" s="28">
        <f t="shared" si="0"/>
        <v>1977.75</v>
      </c>
      <c r="D38" s="42">
        <v>28.09</v>
      </c>
    </row>
    <row r="39" spans="1:4" x14ac:dyDescent="0.25">
      <c r="A39" s="37">
        <v>1977</v>
      </c>
      <c r="B39" s="37">
        <v>11</v>
      </c>
      <c r="C39" s="28">
        <f t="shared" si="0"/>
        <v>1977.8333333333333</v>
      </c>
      <c r="D39" s="42">
        <v>27.64</v>
      </c>
    </row>
    <row r="40" spans="1:4" x14ac:dyDescent="0.25">
      <c r="A40" s="37">
        <v>1977</v>
      </c>
      <c r="B40" s="37">
        <v>12</v>
      </c>
      <c r="C40" s="28">
        <f t="shared" si="0"/>
        <v>1977.9166666666667</v>
      </c>
      <c r="D40" s="42">
        <v>28.09</v>
      </c>
    </row>
    <row r="41" spans="1:4" x14ac:dyDescent="0.25">
      <c r="A41" s="37">
        <v>1978</v>
      </c>
      <c r="B41" s="37">
        <v>1</v>
      </c>
      <c r="C41" s="28">
        <f t="shared" si="0"/>
        <v>1978</v>
      </c>
      <c r="D41" s="42">
        <v>26.95</v>
      </c>
    </row>
    <row r="42" spans="1:4" x14ac:dyDescent="0.25">
      <c r="A42" s="37">
        <v>1978</v>
      </c>
      <c r="B42" s="37">
        <v>2</v>
      </c>
      <c r="C42" s="28">
        <f t="shared" si="0"/>
        <v>1978.0833333333333</v>
      </c>
      <c r="D42" s="42">
        <v>26.92</v>
      </c>
    </row>
    <row r="43" spans="1:4" x14ac:dyDescent="0.25">
      <c r="A43" s="37">
        <v>1978</v>
      </c>
      <c r="B43" s="37">
        <v>3</v>
      </c>
      <c r="C43" s="28">
        <f t="shared" si="0"/>
        <v>1978.1666666666667</v>
      </c>
      <c r="D43" s="42">
        <v>27.73</v>
      </c>
    </row>
    <row r="44" spans="1:4" x14ac:dyDescent="0.25">
      <c r="A44" s="37">
        <v>1978</v>
      </c>
      <c r="B44" s="37">
        <v>4</v>
      </c>
      <c r="C44" s="28">
        <f t="shared" si="0"/>
        <v>1978.25</v>
      </c>
      <c r="D44" s="42">
        <v>28.16</v>
      </c>
    </row>
    <row r="45" spans="1:4" x14ac:dyDescent="0.25">
      <c r="A45" s="37">
        <v>1978</v>
      </c>
      <c r="B45" s="37">
        <v>5</v>
      </c>
      <c r="C45" s="28">
        <f t="shared" si="0"/>
        <v>1978.3333333333333</v>
      </c>
      <c r="D45" s="42">
        <v>28.54</v>
      </c>
    </row>
    <row r="46" spans="1:4" x14ac:dyDescent="0.25">
      <c r="A46" s="37">
        <v>1978</v>
      </c>
      <c r="B46" s="37">
        <v>6</v>
      </c>
      <c r="C46" s="28">
        <f t="shared" si="0"/>
        <v>1978.4166666666667</v>
      </c>
      <c r="D46" s="42">
        <v>28.49</v>
      </c>
    </row>
    <row r="47" spans="1:4" x14ac:dyDescent="0.25">
      <c r="A47" s="37">
        <v>1978</v>
      </c>
      <c r="B47" s="37">
        <v>7</v>
      </c>
      <c r="C47" s="28">
        <f t="shared" si="0"/>
        <v>1978.5</v>
      </c>
      <c r="D47" s="42">
        <v>27.93</v>
      </c>
    </row>
    <row r="48" spans="1:4" x14ac:dyDescent="0.25">
      <c r="A48" s="37">
        <v>1978</v>
      </c>
      <c r="B48" s="37">
        <v>8</v>
      </c>
      <c r="C48" s="28">
        <f t="shared" si="0"/>
        <v>1978.5833333333333</v>
      </c>
      <c r="D48" s="42">
        <v>28.43</v>
      </c>
    </row>
    <row r="49" spans="1:4" x14ac:dyDescent="0.25">
      <c r="A49" s="37">
        <v>1978</v>
      </c>
      <c r="B49" s="37">
        <v>9</v>
      </c>
      <c r="C49" s="28">
        <f t="shared" si="0"/>
        <v>1978.6666666666667</v>
      </c>
      <c r="D49" s="42">
        <v>28.23</v>
      </c>
    </row>
    <row r="50" spans="1:4" x14ac:dyDescent="0.25">
      <c r="A50" s="37">
        <v>1978</v>
      </c>
      <c r="B50" s="37">
        <v>10</v>
      </c>
      <c r="C50" s="28">
        <f t="shared" si="0"/>
        <v>1978.75</v>
      </c>
      <c r="D50" s="42">
        <v>28.26</v>
      </c>
    </row>
    <row r="51" spans="1:4" x14ac:dyDescent="0.25">
      <c r="A51" s="37">
        <v>1978</v>
      </c>
      <c r="B51" s="37">
        <v>11</v>
      </c>
      <c r="C51" s="28">
        <f t="shared" si="0"/>
        <v>1978.8333333333333</v>
      </c>
      <c r="D51" s="42">
        <v>27.98</v>
      </c>
    </row>
    <row r="52" spans="1:4" x14ac:dyDescent="0.25">
      <c r="A52" s="37">
        <v>1978</v>
      </c>
      <c r="B52" s="37">
        <v>12</v>
      </c>
      <c r="C52" s="28">
        <f t="shared" si="0"/>
        <v>1978.9166666666667</v>
      </c>
      <c r="D52" s="42">
        <v>27.39</v>
      </c>
    </row>
    <row r="53" spans="1:4" x14ac:dyDescent="0.25">
      <c r="A53" s="37">
        <v>1979</v>
      </c>
      <c r="B53" s="37">
        <v>1</v>
      </c>
      <c r="C53" s="28">
        <f t="shared" si="0"/>
        <v>1979</v>
      </c>
      <c r="D53" s="42">
        <v>26.67</v>
      </c>
    </row>
    <row r="54" spans="1:4" x14ac:dyDescent="0.25">
      <c r="A54" s="37">
        <v>1979</v>
      </c>
      <c r="B54" s="37">
        <v>2</v>
      </c>
      <c r="C54" s="28">
        <f t="shared" si="0"/>
        <v>1979.0833333333333</v>
      </c>
      <c r="D54" s="42">
        <v>26.81</v>
      </c>
    </row>
    <row r="55" spans="1:4" x14ac:dyDescent="0.25">
      <c r="A55" s="37">
        <v>1979</v>
      </c>
      <c r="B55" s="37">
        <v>3</v>
      </c>
      <c r="C55" s="28">
        <f t="shared" si="0"/>
        <v>1979.1666666666667</v>
      </c>
      <c r="D55" s="42">
        <v>27.34</v>
      </c>
    </row>
    <row r="56" spans="1:4" x14ac:dyDescent="0.25">
      <c r="A56" s="37">
        <v>1979</v>
      </c>
      <c r="B56" s="37">
        <v>4</v>
      </c>
      <c r="C56" s="28">
        <f t="shared" si="0"/>
        <v>1979.25</v>
      </c>
      <c r="D56" s="42">
        <v>27.71</v>
      </c>
    </row>
    <row r="57" spans="1:4" x14ac:dyDescent="0.25">
      <c r="A57" s="37">
        <v>1979</v>
      </c>
      <c r="B57" s="37">
        <v>5</v>
      </c>
      <c r="C57" s="28">
        <f t="shared" si="0"/>
        <v>1979.3333333333333</v>
      </c>
      <c r="D57" s="42">
        <v>28.79</v>
      </c>
    </row>
    <row r="58" spans="1:4" x14ac:dyDescent="0.25">
      <c r="A58" s="37">
        <v>1979</v>
      </c>
      <c r="B58" s="37">
        <v>6</v>
      </c>
      <c r="C58" s="28">
        <f t="shared" ref="C58:C121" si="1">A58+(B58-1)/12</f>
        <v>1979.4166666666667</v>
      </c>
      <c r="D58" s="42">
        <v>28.69</v>
      </c>
    </row>
    <row r="59" spans="1:4" x14ac:dyDescent="0.25">
      <c r="A59" s="37">
        <v>1979</v>
      </c>
      <c r="B59" s="37">
        <v>7</v>
      </c>
      <c r="C59" s="28">
        <f t="shared" si="1"/>
        <v>1979.5</v>
      </c>
      <c r="D59" s="42">
        <v>28.51</v>
      </c>
    </row>
    <row r="60" spans="1:4" x14ac:dyDescent="0.25">
      <c r="A60" s="37">
        <v>1979</v>
      </c>
      <c r="B60" s="37">
        <v>8</v>
      </c>
      <c r="C60" s="28">
        <f t="shared" si="1"/>
        <v>1979.5833333333333</v>
      </c>
      <c r="D60" s="42">
        <v>28.25</v>
      </c>
    </row>
    <row r="61" spans="1:4" x14ac:dyDescent="0.25">
      <c r="A61" s="37">
        <v>1979</v>
      </c>
      <c r="B61" s="37">
        <v>9</v>
      </c>
      <c r="C61" s="28">
        <f t="shared" si="1"/>
        <v>1979.6666666666667</v>
      </c>
      <c r="D61" s="42">
        <v>28.35</v>
      </c>
    </row>
    <row r="62" spans="1:4" x14ac:dyDescent="0.25">
      <c r="A62" s="37">
        <v>1979</v>
      </c>
      <c r="B62" s="37">
        <v>10</v>
      </c>
      <c r="C62" s="28">
        <f t="shared" si="1"/>
        <v>1979.75</v>
      </c>
      <c r="D62" s="42">
        <v>28.36</v>
      </c>
    </row>
    <row r="63" spans="1:4" x14ac:dyDescent="0.25">
      <c r="A63" s="37">
        <v>1979</v>
      </c>
      <c r="B63" s="37">
        <v>11</v>
      </c>
      <c r="C63" s="28">
        <f t="shared" si="1"/>
        <v>1979.8333333333333</v>
      </c>
      <c r="D63" s="42">
        <v>27.85</v>
      </c>
    </row>
    <row r="64" spans="1:4" x14ac:dyDescent="0.25">
      <c r="A64" s="37">
        <v>1979</v>
      </c>
      <c r="B64" s="37">
        <v>12</v>
      </c>
      <c r="C64" s="28">
        <f t="shared" si="1"/>
        <v>1979.9166666666667</v>
      </c>
      <c r="D64" s="42">
        <v>27.28</v>
      </c>
    </row>
    <row r="65" spans="1:9" x14ac:dyDescent="0.25">
      <c r="A65" s="37">
        <v>1980</v>
      </c>
      <c r="B65" s="37">
        <v>1</v>
      </c>
      <c r="C65" s="28">
        <f t="shared" si="1"/>
        <v>1980</v>
      </c>
      <c r="D65" s="42">
        <v>27.05</v>
      </c>
    </row>
    <row r="66" spans="1:9" x14ac:dyDescent="0.25">
      <c r="A66" s="37">
        <v>1980</v>
      </c>
      <c r="B66" s="37">
        <v>2</v>
      </c>
      <c r="C66" s="28">
        <f t="shared" si="1"/>
        <v>1980.0833333333333</v>
      </c>
      <c r="D66" s="42">
        <v>27.75</v>
      </c>
    </row>
    <row r="67" spans="1:9" x14ac:dyDescent="0.25">
      <c r="A67" s="37">
        <v>1980</v>
      </c>
      <c r="B67" s="37">
        <v>3</v>
      </c>
      <c r="C67" s="28">
        <f t="shared" si="1"/>
        <v>1980.1666666666667</v>
      </c>
      <c r="D67" s="42">
        <v>27.72</v>
      </c>
    </row>
    <row r="68" spans="1:9" x14ac:dyDescent="0.25">
      <c r="A68" s="37">
        <v>1980</v>
      </c>
      <c r="B68" s="37">
        <v>4</v>
      </c>
      <c r="C68" s="28">
        <f t="shared" si="1"/>
        <v>1980.25</v>
      </c>
      <c r="D68" s="42">
        <v>28.67</v>
      </c>
    </row>
    <row r="69" spans="1:9" x14ac:dyDescent="0.25">
      <c r="A69" s="37">
        <v>1980</v>
      </c>
      <c r="B69" s="37">
        <v>5</v>
      </c>
      <c r="C69" s="28">
        <f t="shared" si="1"/>
        <v>1980.3333333333333</v>
      </c>
      <c r="D69" s="42">
        <v>29.85</v>
      </c>
    </row>
    <row r="70" spans="1:9" x14ac:dyDescent="0.25">
      <c r="A70" s="37">
        <v>1980</v>
      </c>
      <c r="B70" s="37">
        <v>6</v>
      </c>
      <c r="C70" s="28">
        <f t="shared" si="1"/>
        <v>1980.4166666666667</v>
      </c>
      <c r="D70" s="42">
        <v>29.44</v>
      </c>
    </row>
    <row r="71" spans="1:9" x14ac:dyDescent="0.25">
      <c r="A71" s="37">
        <v>1980</v>
      </c>
      <c r="B71" s="37">
        <v>7</v>
      </c>
      <c r="C71" s="28">
        <f t="shared" si="1"/>
        <v>1980.5</v>
      </c>
      <c r="D71" s="42">
        <v>28.87</v>
      </c>
    </row>
    <row r="72" spans="1:9" x14ac:dyDescent="0.25">
      <c r="A72" s="37">
        <v>1980</v>
      </c>
      <c r="B72" s="37">
        <v>8</v>
      </c>
      <c r="C72" s="28">
        <f t="shared" si="1"/>
        <v>1980.5833333333333</v>
      </c>
      <c r="D72" s="42">
        <v>29.26</v>
      </c>
    </row>
    <row r="73" spans="1:9" x14ac:dyDescent="0.25">
      <c r="A73" s="37">
        <v>1980</v>
      </c>
      <c r="B73" s="37">
        <v>9</v>
      </c>
      <c r="C73" s="28">
        <f t="shared" si="1"/>
        <v>1980.6666666666667</v>
      </c>
      <c r="D73" s="42">
        <v>28.84</v>
      </c>
    </row>
    <row r="74" spans="1:9" x14ac:dyDescent="0.25">
      <c r="A74" s="37">
        <v>1980</v>
      </c>
      <c r="B74" s="37">
        <v>10</v>
      </c>
      <c r="C74" s="28">
        <f t="shared" si="1"/>
        <v>1980.75</v>
      </c>
    </row>
    <row r="75" spans="1:9" x14ac:dyDescent="0.25">
      <c r="A75" s="37">
        <v>1980</v>
      </c>
      <c r="B75" s="37">
        <v>11</v>
      </c>
      <c r="C75" s="28">
        <f t="shared" si="1"/>
        <v>1980.8333333333333</v>
      </c>
    </row>
    <row r="76" spans="1:9" x14ac:dyDescent="0.25">
      <c r="A76" s="37">
        <v>1980</v>
      </c>
      <c r="B76" s="37">
        <v>12</v>
      </c>
      <c r="C76" s="28">
        <f t="shared" si="1"/>
        <v>1980.9166666666667</v>
      </c>
    </row>
    <row r="77" spans="1:9" x14ac:dyDescent="0.25">
      <c r="A77" s="37">
        <v>1981</v>
      </c>
      <c r="B77" s="37">
        <v>1</v>
      </c>
      <c r="C77" s="28">
        <f t="shared" si="1"/>
        <v>1981</v>
      </c>
    </row>
    <row r="78" spans="1:9" x14ac:dyDescent="0.25">
      <c r="A78" s="37">
        <v>1981</v>
      </c>
      <c r="B78" s="37">
        <v>2</v>
      </c>
      <c r="C78" s="28">
        <f t="shared" si="1"/>
        <v>1981.0833333333333</v>
      </c>
    </row>
    <row r="79" spans="1:9" x14ac:dyDescent="0.25">
      <c r="A79" s="37">
        <v>1981</v>
      </c>
      <c r="B79" s="37">
        <v>3</v>
      </c>
      <c r="C79" s="28">
        <f t="shared" si="1"/>
        <v>1981.1666666666667</v>
      </c>
      <c r="I79" s="37"/>
    </row>
    <row r="80" spans="1:9" x14ac:dyDescent="0.25">
      <c r="A80" s="37">
        <v>1981</v>
      </c>
      <c r="B80" s="37">
        <v>4</v>
      </c>
      <c r="C80" s="28">
        <f t="shared" si="1"/>
        <v>1981.25</v>
      </c>
      <c r="I80" s="37"/>
    </row>
    <row r="81" spans="1:9" x14ac:dyDescent="0.25">
      <c r="A81" s="37">
        <v>1981</v>
      </c>
      <c r="B81" s="37">
        <v>5</v>
      </c>
      <c r="C81" s="28">
        <f t="shared" si="1"/>
        <v>1981.3333333333333</v>
      </c>
      <c r="I81" s="37"/>
    </row>
    <row r="82" spans="1:9" x14ac:dyDescent="0.25">
      <c r="A82" s="37">
        <v>1981</v>
      </c>
      <c r="B82" s="37">
        <v>6</v>
      </c>
      <c r="C82" s="28">
        <f t="shared" si="1"/>
        <v>1981.4166666666667</v>
      </c>
      <c r="I82" s="37"/>
    </row>
    <row r="83" spans="1:9" x14ac:dyDescent="0.25">
      <c r="A83" s="37">
        <v>1981</v>
      </c>
      <c r="B83" s="37">
        <v>7</v>
      </c>
      <c r="C83" s="28">
        <f t="shared" si="1"/>
        <v>1981.5</v>
      </c>
      <c r="I83" s="37"/>
    </row>
    <row r="84" spans="1:9" x14ac:dyDescent="0.25">
      <c r="A84" s="37">
        <v>1981</v>
      </c>
      <c r="B84" s="37">
        <v>8</v>
      </c>
      <c r="C84" s="28">
        <f t="shared" si="1"/>
        <v>1981.5833333333333</v>
      </c>
      <c r="I84" s="37"/>
    </row>
    <row r="85" spans="1:9" x14ac:dyDescent="0.25">
      <c r="A85" s="37">
        <v>1981</v>
      </c>
      <c r="B85" s="37">
        <v>9</v>
      </c>
      <c r="C85" s="28">
        <f t="shared" si="1"/>
        <v>1981.6666666666667</v>
      </c>
      <c r="I85" s="37"/>
    </row>
    <row r="86" spans="1:9" x14ac:dyDescent="0.25">
      <c r="A86" s="37">
        <v>1981</v>
      </c>
      <c r="B86" s="37">
        <v>10</v>
      </c>
      <c r="C86" s="28">
        <f t="shared" si="1"/>
        <v>1981.75</v>
      </c>
      <c r="I86" s="37"/>
    </row>
    <row r="87" spans="1:9" x14ac:dyDescent="0.25">
      <c r="A87" s="37">
        <v>1981</v>
      </c>
      <c r="B87" s="37">
        <v>11</v>
      </c>
      <c r="C87" s="28">
        <f t="shared" si="1"/>
        <v>1981.8333333333333</v>
      </c>
      <c r="I87" s="37"/>
    </row>
    <row r="88" spans="1:9" x14ac:dyDescent="0.25">
      <c r="A88" s="37">
        <v>1981</v>
      </c>
      <c r="B88" s="37">
        <v>12</v>
      </c>
      <c r="C88" s="28">
        <f t="shared" si="1"/>
        <v>1981.9166666666667</v>
      </c>
      <c r="I88" s="37"/>
    </row>
    <row r="89" spans="1:9" x14ac:dyDescent="0.25">
      <c r="A89" s="37">
        <v>1982</v>
      </c>
      <c r="B89" s="37">
        <v>1</v>
      </c>
      <c r="C89" s="28">
        <f t="shared" si="1"/>
        <v>1982</v>
      </c>
      <c r="I89" s="37"/>
    </row>
    <row r="90" spans="1:9" x14ac:dyDescent="0.25">
      <c r="A90" s="37">
        <v>1982</v>
      </c>
      <c r="B90" s="37">
        <v>2</v>
      </c>
      <c r="C90" s="28">
        <f t="shared" si="1"/>
        <v>1982.0833333333333</v>
      </c>
      <c r="I90" s="37"/>
    </row>
    <row r="91" spans="1:9" x14ac:dyDescent="0.25">
      <c r="A91" s="37">
        <v>1982</v>
      </c>
      <c r="B91" s="37">
        <v>3</v>
      </c>
      <c r="C91" s="28">
        <f t="shared" si="1"/>
        <v>1982.1666666666667</v>
      </c>
      <c r="I91" s="37"/>
    </row>
    <row r="92" spans="1:9" x14ac:dyDescent="0.25">
      <c r="A92" s="37">
        <v>1982</v>
      </c>
      <c r="B92" s="37">
        <v>4</v>
      </c>
      <c r="C92" s="28">
        <f t="shared" si="1"/>
        <v>1982.25</v>
      </c>
      <c r="I92" s="37"/>
    </row>
    <row r="93" spans="1:9" x14ac:dyDescent="0.25">
      <c r="A93" s="37">
        <v>1982</v>
      </c>
      <c r="B93" s="37">
        <v>5</v>
      </c>
      <c r="C93" s="28">
        <f t="shared" si="1"/>
        <v>1982.3333333333333</v>
      </c>
      <c r="I93" s="37"/>
    </row>
    <row r="94" spans="1:9" x14ac:dyDescent="0.25">
      <c r="A94" s="37">
        <v>1982</v>
      </c>
      <c r="B94" s="37">
        <v>6</v>
      </c>
      <c r="C94" s="28">
        <f t="shared" si="1"/>
        <v>1982.4166666666667</v>
      </c>
      <c r="I94" s="37"/>
    </row>
    <row r="95" spans="1:9" x14ac:dyDescent="0.25">
      <c r="A95" s="37">
        <v>1982</v>
      </c>
      <c r="B95" s="37">
        <v>7</v>
      </c>
      <c r="C95" s="28">
        <f t="shared" si="1"/>
        <v>1982.5</v>
      </c>
      <c r="I95" s="37"/>
    </row>
    <row r="96" spans="1:9" x14ac:dyDescent="0.25">
      <c r="A96" s="37">
        <v>1982</v>
      </c>
      <c r="B96" s="37">
        <v>8</v>
      </c>
      <c r="C96" s="28">
        <f t="shared" si="1"/>
        <v>1982.5833333333333</v>
      </c>
      <c r="I96" s="37"/>
    </row>
    <row r="97" spans="1:9" x14ac:dyDescent="0.25">
      <c r="A97" s="37">
        <v>1982</v>
      </c>
      <c r="B97" s="37">
        <v>9</v>
      </c>
      <c r="C97" s="28">
        <f t="shared" si="1"/>
        <v>1982.6666666666667</v>
      </c>
      <c r="I97" s="37"/>
    </row>
    <row r="98" spans="1:9" x14ac:dyDescent="0.25">
      <c r="A98" s="37">
        <v>1982</v>
      </c>
      <c r="B98" s="37">
        <v>10</v>
      </c>
      <c r="C98" s="28">
        <f t="shared" si="1"/>
        <v>1982.75</v>
      </c>
      <c r="I98" s="37"/>
    </row>
    <row r="99" spans="1:9" x14ac:dyDescent="0.25">
      <c r="A99" s="37">
        <v>1982</v>
      </c>
      <c r="B99" s="37">
        <v>11</v>
      </c>
      <c r="C99" s="28">
        <f t="shared" si="1"/>
        <v>1982.8333333333333</v>
      </c>
      <c r="I99" s="37"/>
    </row>
    <row r="100" spans="1:9" x14ac:dyDescent="0.25">
      <c r="A100" s="37">
        <v>1982</v>
      </c>
      <c r="B100" s="37">
        <v>12</v>
      </c>
      <c r="C100" s="28">
        <f t="shared" si="1"/>
        <v>1982.9166666666667</v>
      </c>
      <c r="I100" s="37"/>
    </row>
    <row r="101" spans="1:9" x14ac:dyDescent="0.25">
      <c r="A101" s="37">
        <v>1983</v>
      </c>
      <c r="B101" s="37">
        <v>1</v>
      </c>
      <c r="C101" s="28">
        <f t="shared" si="1"/>
        <v>1983</v>
      </c>
      <c r="I101" s="37"/>
    </row>
    <row r="102" spans="1:9" x14ac:dyDescent="0.25">
      <c r="A102" s="37">
        <v>1983</v>
      </c>
      <c r="B102" s="37">
        <v>2</v>
      </c>
      <c r="C102" s="28">
        <f t="shared" si="1"/>
        <v>1983.0833333333333</v>
      </c>
      <c r="I102" s="37"/>
    </row>
    <row r="103" spans="1:9" x14ac:dyDescent="0.25">
      <c r="A103" s="37">
        <v>1983</v>
      </c>
      <c r="B103" s="37">
        <v>3</v>
      </c>
      <c r="C103" s="28">
        <f t="shared" si="1"/>
        <v>1983.1666666666667</v>
      </c>
      <c r="I103" s="37"/>
    </row>
    <row r="104" spans="1:9" x14ac:dyDescent="0.25">
      <c r="A104" s="37">
        <v>1983</v>
      </c>
      <c r="B104" s="37">
        <v>4</v>
      </c>
      <c r="C104" s="28">
        <f t="shared" si="1"/>
        <v>1983.25</v>
      </c>
      <c r="I104" s="37"/>
    </row>
    <row r="105" spans="1:9" x14ac:dyDescent="0.25">
      <c r="A105" s="37">
        <v>1983</v>
      </c>
      <c r="B105" s="37">
        <v>5</v>
      </c>
      <c r="C105" s="28">
        <f t="shared" si="1"/>
        <v>1983.3333333333333</v>
      </c>
      <c r="I105" s="37"/>
    </row>
    <row r="106" spans="1:9" x14ac:dyDescent="0.25">
      <c r="A106" s="37">
        <v>1983</v>
      </c>
      <c r="B106" s="37">
        <v>6</v>
      </c>
      <c r="C106" s="28">
        <f t="shared" si="1"/>
        <v>1983.4166666666667</v>
      </c>
      <c r="I106" s="37"/>
    </row>
    <row r="107" spans="1:9" x14ac:dyDescent="0.25">
      <c r="A107" s="37">
        <v>1983</v>
      </c>
      <c r="B107" s="37">
        <v>7</v>
      </c>
      <c r="C107" s="28">
        <f t="shared" si="1"/>
        <v>1983.5</v>
      </c>
      <c r="I107" s="37"/>
    </row>
    <row r="108" spans="1:9" x14ac:dyDescent="0.25">
      <c r="A108" s="37">
        <v>1983</v>
      </c>
      <c r="B108" s="37">
        <v>8</v>
      </c>
      <c r="C108" s="28">
        <f t="shared" si="1"/>
        <v>1983.5833333333333</v>
      </c>
      <c r="I108" s="37"/>
    </row>
    <row r="109" spans="1:9" x14ac:dyDescent="0.25">
      <c r="A109" s="37">
        <v>1983</v>
      </c>
      <c r="B109" s="37">
        <v>9</v>
      </c>
      <c r="C109" s="28">
        <f t="shared" si="1"/>
        <v>1983.6666666666667</v>
      </c>
      <c r="I109" s="37"/>
    </row>
    <row r="110" spans="1:9" x14ac:dyDescent="0.25">
      <c r="A110" s="37">
        <v>1983</v>
      </c>
      <c r="B110" s="37">
        <v>10</v>
      </c>
      <c r="C110" s="28">
        <f t="shared" si="1"/>
        <v>1983.75</v>
      </c>
      <c r="I110" s="37"/>
    </row>
    <row r="111" spans="1:9" x14ac:dyDescent="0.25">
      <c r="A111" s="37">
        <v>1983</v>
      </c>
      <c r="B111" s="37">
        <v>11</v>
      </c>
      <c r="C111" s="28">
        <f t="shared" si="1"/>
        <v>1983.8333333333333</v>
      </c>
      <c r="I111" s="37"/>
    </row>
    <row r="112" spans="1:9" x14ac:dyDescent="0.25">
      <c r="A112" s="37">
        <v>1983</v>
      </c>
      <c r="B112" s="37">
        <v>12</v>
      </c>
      <c r="C112" s="28">
        <f t="shared" si="1"/>
        <v>1983.9166666666667</v>
      </c>
      <c r="I112" s="37"/>
    </row>
    <row r="113" spans="1:9" x14ac:dyDescent="0.25">
      <c r="A113" s="37">
        <v>1984</v>
      </c>
      <c r="B113" s="37">
        <v>1</v>
      </c>
      <c r="C113" s="28">
        <f t="shared" si="1"/>
        <v>1984</v>
      </c>
      <c r="I113" s="37"/>
    </row>
    <row r="114" spans="1:9" x14ac:dyDescent="0.25">
      <c r="A114" s="37">
        <v>1984</v>
      </c>
      <c r="B114" s="37">
        <v>2</v>
      </c>
      <c r="C114" s="28">
        <f t="shared" si="1"/>
        <v>1984.0833333333333</v>
      </c>
      <c r="I114" s="37"/>
    </row>
    <row r="115" spans="1:9" x14ac:dyDescent="0.25">
      <c r="A115" s="37">
        <v>1984</v>
      </c>
      <c r="B115" s="37">
        <v>3</v>
      </c>
      <c r="C115" s="28">
        <f t="shared" si="1"/>
        <v>1984.1666666666667</v>
      </c>
      <c r="I115" s="37"/>
    </row>
    <row r="116" spans="1:9" x14ac:dyDescent="0.25">
      <c r="A116" s="37">
        <v>1984</v>
      </c>
      <c r="B116" s="37">
        <v>4</v>
      </c>
      <c r="C116" s="28">
        <f t="shared" si="1"/>
        <v>1984.25</v>
      </c>
      <c r="D116" s="42">
        <v>28.86</v>
      </c>
      <c r="I116" s="37"/>
    </row>
    <row r="117" spans="1:9" x14ac:dyDescent="0.25">
      <c r="A117" s="37">
        <v>1984</v>
      </c>
      <c r="B117" s="37">
        <v>5</v>
      </c>
      <c r="C117" s="28">
        <f t="shared" si="1"/>
        <v>1984.3333333333333</v>
      </c>
      <c r="D117" s="42">
        <v>29.29</v>
      </c>
      <c r="E117" s="41">
        <v>28.96</v>
      </c>
      <c r="I117" s="37"/>
    </row>
    <row r="118" spans="1:9" x14ac:dyDescent="0.25">
      <c r="A118" s="37">
        <v>1984</v>
      </c>
      <c r="B118" s="37">
        <v>6</v>
      </c>
      <c r="C118" s="28">
        <f t="shared" si="1"/>
        <v>1984.4166666666667</v>
      </c>
      <c r="D118" s="42">
        <v>29.05</v>
      </c>
      <c r="E118" s="41">
        <v>28.57</v>
      </c>
      <c r="I118" s="37"/>
    </row>
    <row r="119" spans="1:9" x14ac:dyDescent="0.25">
      <c r="A119" s="37">
        <v>1984</v>
      </c>
      <c r="B119" s="37">
        <v>7</v>
      </c>
      <c r="C119" s="28">
        <f t="shared" si="1"/>
        <v>1984.5</v>
      </c>
      <c r="D119" s="42">
        <v>28.48</v>
      </c>
      <c r="E119" s="41">
        <v>28.28</v>
      </c>
      <c r="I119" s="37"/>
    </row>
    <row r="120" spans="1:9" x14ac:dyDescent="0.25">
      <c r="A120" s="37">
        <v>1984</v>
      </c>
      <c r="B120" s="37">
        <v>8</v>
      </c>
      <c r="C120" s="28">
        <f t="shared" si="1"/>
        <v>1984.5833333333333</v>
      </c>
      <c r="D120" s="42">
        <v>28.16</v>
      </c>
      <c r="E120" s="41">
        <v>28.14</v>
      </c>
      <c r="I120" s="37"/>
    </row>
    <row r="121" spans="1:9" x14ac:dyDescent="0.25">
      <c r="A121" s="37">
        <v>1984</v>
      </c>
      <c r="B121" s="37">
        <v>9</v>
      </c>
      <c r="C121" s="28">
        <f t="shared" si="1"/>
        <v>1984.6666666666667</v>
      </c>
      <c r="D121" s="42">
        <v>27.9</v>
      </c>
      <c r="E121" s="41">
        <v>28.07</v>
      </c>
      <c r="I121" s="37"/>
    </row>
    <row r="122" spans="1:9" x14ac:dyDescent="0.25">
      <c r="A122" s="37">
        <v>1984</v>
      </c>
      <c r="B122" s="37">
        <v>10</v>
      </c>
      <c r="C122" s="28">
        <f t="shared" ref="C122:C185" si="2">A122+(B122-1)/12</f>
        <v>1984.75</v>
      </c>
      <c r="D122" s="42">
        <v>28.23</v>
      </c>
      <c r="E122" s="41">
        <v>28.08</v>
      </c>
      <c r="I122" s="37"/>
    </row>
    <row r="123" spans="1:9" x14ac:dyDescent="0.25">
      <c r="A123" s="37">
        <v>1984</v>
      </c>
      <c r="B123" s="37">
        <v>11</v>
      </c>
      <c r="C123" s="28">
        <f t="shared" si="2"/>
        <v>1984.8333333333333</v>
      </c>
      <c r="D123" s="42">
        <v>27.34</v>
      </c>
      <c r="E123" s="41">
        <v>27.09</v>
      </c>
      <c r="I123" s="37"/>
    </row>
    <row r="124" spans="1:9" x14ac:dyDescent="0.25">
      <c r="A124" s="37">
        <v>1984</v>
      </c>
      <c r="B124" s="37">
        <v>12</v>
      </c>
      <c r="C124" s="28">
        <f t="shared" si="2"/>
        <v>1984.9166666666667</v>
      </c>
      <c r="D124" s="42">
        <v>26.53</v>
      </c>
      <c r="E124" s="41">
        <v>26.38</v>
      </c>
      <c r="I124" s="37"/>
    </row>
    <row r="125" spans="1:9" x14ac:dyDescent="0.25">
      <c r="A125" s="37">
        <v>1985</v>
      </c>
      <c r="B125" s="37">
        <v>1</v>
      </c>
      <c r="C125" s="28">
        <f t="shared" si="2"/>
        <v>1985</v>
      </c>
      <c r="D125" s="42">
        <v>25.78</v>
      </c>
      <c r="E125" s="41">
        <v>26.45</v>
      </c>
      <c r="I125" s="37"/>
    </row>
    <row r="126" spans="1:9" x14ac:dyDescent="0.25">
      <c r="A126" s="37">
        <v>1985</v>
      </c>
      <c r="B126" s="37">
        <v>2</v>
      </c>
      <c r="C126" s="28">
        <f t="shared" si="2"/>
        <v>1985.0833333333333</v>
      </c>
      <c r="D126" s="42">
        <v>26.26</v>
      </c>
      <c r="E126" s="41">
        <v>26.68</v>
      </c>
      <c r="I126" s="37"/>
    </row>
    <row r="127" spans="1:9" x14ac:dyDescent="0.25">
      <c r="A127" s="37">
        <v>1985</v>
      </c>
      <c r="B127" s="37">
        <v>3</v>
      </c>
      <c r="C127" s="28">
        <f t="shared" si="2"/>
        <v>1985.1666666666667</v>
      </c>
      <c r="D127" s="42">
        <v>27.12</v>
      </c>
      <c r="E127" s="41">
        <v>26.95</v>
      </c>
      <c r="I127" s="37"/>
    </row>
    <row r="128" spans="1:9" x14ac:dyDescent="0.25">
      <c r="A128" s="37">
        <v>1985</v>
      </c>
      <c r="B128" s="37">
        <v>4</v>
      </c>
      <c r="C128" s="28">
        <f t="shared" si="2"/>
        <v>1985.25</v>
      </c>
      <c r="D128" s="42">
        <v>28.54</v>
      </c>
      <c r="E128" s="41">
        <v>28.2</v>
      </c>
      <c r="I128" s="37"/>
    </row>
    <row r="129" spans="1:9" x14ac:dyDescent="0.25">
      <c r="A129" s="37">
        <v>1985</v>
      </c>
      <c r="B129" s="37">
        <v>5</v>
      </c>
      <c r="C129" s="28">
        <f t="shared" si="2"/>
        <v>1985.3333333333333</v>
      </c>
      <c r="D129" s="42">
        <v>29.2</v>
      </c>
      <c r="E129" s="41">
        <v>28.83</v>
      </c>
      <c r="I129" s="37"/>
    </row>
    <row r="130" spans="1:9" x14ac:dyDescent="0.25">
      <c r="A130" s="37">
        <v>1985</v>
      </c>
      <c r="B130" s="37">
        <v>6</v>
      </c>
      <c r="C130" s="28">
        <f t="shared" si="2"/>
        <v>1985.4166666666667</v>
      </c>
      <c r="D130" s="42">
        <v>29.08</v>
      </c>
      <c r="E130" s="41">
        <v>28.45</v>
      </c>
      <c r="I130" s="37"/>
    </row>
    <row r="131" spans="1:9" x14ac:dyDescent="0.25">
      <c r="A131" s="37">
        <v>1985</v>
      </c>
      <c r="B131" s="37">
        <v>7</v>
      </c>
      <c r="C131" s="28">
        <f t="shared" si="2"/>
        <v>1985.5</v>
      </c>
      <c r="D131" s="42">
        <v>28.92</v>
      </c>
      <c r="E131" s="41">
        <v>27.9</v>
      </c>
      <c r="I131" s="37"/>
    </row>
    <row r="132" spans="1:9" x14ac:dyDescent="0.25">
      <c r="A132" s="37">
        <v>1985</v>
      </c>
      <c r="B132" s="37">
        <v>8</v>
      </c>
      <c r="C132" s="28">
        <f t="shared" si="2"/>
        <v>1985.5833333333333</v>
      </c>
      <c r="D132" s="42">
        <v>28.67</v>
      </c>
      <c r="E132" s="41">
        <v>27.97</v>
      </c>
      <c r="I132" s="37"/>
    </row>
    <row r="133" spans="1:9" x14ac:dyDescent="0.25">
      <c r="A133" s="37">
        <v>1985</v>
      </c>
      <c r="B133" s="37">
        <v>9</v>
      </c>
      <c r="C133" s="28">
        <f t="shared" si="2"/>
        <v>1985.6666666666667</v>
      </c>
      <c r="D133" s="42">
        <v>29.32</v>
      </c>
      <c r="E133" s="41">
        <v>28.71</v>
      </c>
      <c r="I133" s="37"/>
    </row>
    <row r="134" spans="1:9" x14ac:dyDescent="0.25">
      <c r="A134" s="37">
        <v>1985</v>
      </c>
      <c r="B134" s="37">
        <v>10</v>
      </c>
      <c r="C134" s="28">
        <f t="shared" si="2"/>
        <v>1985.75</v>
      </c>
      <c r="D134" s="42">
        <v>28.92</v>
      </c>
      <c r="E134" s="41">
        <v>28.26</v>
      </c>
      <c r="I134" s="37"/>
    </row>
    <row r="135" spans="1:9" x14ac:dyDescent="0.25">
      <c r="A135" s="37">
        <v>1985</v>
      </c>
      <c r="B135" s="37">
        <v>11</v>
      </c>
      <c r="C135" s="28">
        <f t="shared" si="2"/>
        <v>1985.8333333333333</v>
      </c>
      <c r="D135" s="42">
        <v>28.52</v>
      </c>
      <c r="E135" s="41">
        <v>27.71</v>
      </c>
      <c r="I135" s="37"/>
    </row>
    <row r="136" spans="1:9" x14ac:dyDescent="0.25">
      <c r="A136" s="37">
        <v>1985</v>
      </c>
      <c r="B136" s="37">
        <v>12</v>
      </c>
      <c r="C136" s="28">
        <f t="shared" si="2"/>
        <v>1985.9166666666667</v>
      </c>
      <c r="D136" s="42">
        <v>27.99</v>
      </c>
      <c r="E136" s="41">
        <v>27.42</v>
      </c>
      <c r="I136" s="37"/>
    </row>
    <row r="137" spans="1:9" x14ac:dyDescent="0.25">
      <c r="A137" s="37">
        <v>1986</v>
      </c>
      <c r="B137" s="37">
        <v>1</v>
      </c>
      <c r="C137" s="28">
        <f t="shared" si="2"/>
        <v>1986</v>
      </c>
      <c r="D137" s="42">
        <v>26.8</v>
      </c>
      <c r="E137" s="41">
        <v>26.83</v>
      </c>
      <c r="I137" s="37"/>
    </row>
    <row r="138" spans="1:9" x14ac:dyDescent="0.25">
      <c r="A138" s="37">
        <v>1986</v>
      </c>
      <c r="B138" s="37">
        <v>2</v>
      </c>
      <c r="C138" s="28">
        <f t="shared" si="2"/>
        <v>1986.0833333333333</v>
      </c>
      <c r="D138" s="42">
        <v>27.17</v>
      </c>
      <c r="E138" s="41">
        <v>27.03</v>
      </c>
      <c r="I138" s="37"/>
    </row>
    <row r="139" spans="1:9" x14ac:dyDescent="0.25">
      <c r="A139" s="37">
        <v>1986</v>
      </c>
      <c r="B139" s="37">
        <v>3</v>
      </c>
      <c r="C139" s="28">
        <f t="shared" si="2"/>
        <v>1986.1666666666667</v>
      </c>
      <c r="D139" s="42">
        <v>27.87</v>
      </c>
      <c r="E139" s="41">
        <v>27.78</v>
      </c>
      <c r="I139" s="37"/>
    </row>
    <row r="140" spans="1:9" x14ac:dyDescent="0.25">
      <c r="A140" s="37">
        <v>1986</v>
      </c>
      <c r="B140" s="37">
        <v>4</v>
      </c>
      <c r="C140" s="28">
        <f t="shared" si="2"/>
        <v>1986.25</v>
      </c>
      <c r="D140" s="42">
        <v>28.39</v>
      </c>
      <c r="E140" s="41">
        <v>28.35</v>
      </c>
      <c r="I140" s="37"/>
    </row>
    <row r="141" spans="1:9" x14ac:dyDescent="0.25">
      <c r="A141" s="37">
        <v>1986</v>
      </c>
      <c r="B141" s="37">
        <v>5</v>
      </c>
      <c r="C141" s="28">
        <f t="shared" si="2"/>
        <v>1986.3333333333333</v>
      </c>
      <c r="D141" s="42">
        <v>29.31</v>
      </c>
      <c r="E141" s="41">
        <v>29.35</v>
      </c>
      <c r="I141" s="37"/>
    </row>
    <row r="142" spans="1:9" x14ac:dyDescent="0.25">
      <c r="A142" s="37">
        <v>1986</v>
      </c>
      <c r="B142" s="37">
        <v>6</v>
      </c>
      <c r="C142" s="28">
        <f t="shared" si="2"/>
        <v>1986.4166666666667</v>
      </c>
      <c r="D142" s="42">
        <v>28.94</v>
      </c>
      <c r="E142" s="41">
        <v>29.08</v>
      </c>
      <c r="I142" s="37"/>
    </row>
    <row r="143" spans="1:9" x14ac:dyDescent="0.25">
      <c r="A143" s="37">
        <v>1986</v>
      </c>
      <c r="B143" s="37">
        <v>7</v>
      </c>
      <c r="C143" s="28">
        <f t="shared" si="2"/>
        <v>1986.5</v>
      </c>
      <c r="D143" s="42">
        <v>28.13</v>
      </c>
      <c r="E143" s="41">
        <v>28.19</v>
      </c>
      <c r="I143" s="37"/>
    </row>
    <row r="144" spans="1:9" x14ac:dyDescent="0.25">
      <c r="A144" s="37">
        <v>1986</v>
      </c>
      <c r="B144" s="37">
        <v>8</v>
      </c>
      <c r="C144" s="28">
        <f t="shared" si="2"/>
        <v>1986.5833333333333</v>
      </c>
      <c r="D144" s="42">
        <v>28.16</v>
      </c>
      <c r="E144" s="41">
        <v>28.33</v>
      </c>
      <c r="I144" s="37"/>
    </row>
    <row r="145" spans="1:9" x14ac:dyDescent="0.25">
      <c r="A145" s="37">
        <v>1986</v>
      </c>
      <c r="B145" s="37">
        <v>9</v>
      </c>
      <c r="C145" s="28">
        <f t="shared" si="2"/>
        <v>1986.6666666666667</v>
      </c>
      <c r="D145" s="42">
        <v>28.23</v>
      </c>
      <c r="E145" s="41">
        <v>28.41</v>
      </c>
      <c r="I145" s="37"/>
    </row>
    <row r="146" spans="1:9" x14ac:dyDescent="0.25">
      <c r="A146" s="37">
        <v>1986</v>
      </c>
      <c r="B146" s="37">
        <v>10</v>
      </c>
      <c r="C146" s="28">
        <f t="shared" si="2"/>
        <v>1986.75</v>
      </c>
      <c r="D146" s="42">
        <v>27.91</v>
      </c>
      <c r="E146" s="41">
        <v>27.98</v>
      </c>
      <c r="I146" s="37"/>
    </row>
    <row r="147" spans="1:9" x14ac:dyDescent="0.25">
      <c r="A147" s="37">
        <v>1986</v>
      </c>
      <c r="B147" s="37">
        <v>11</v>
      </c>
      <c r="C147" s="28">
        <f t="shared" si="2"/>
        <v>1986.8333333333333</v>
      </c>
      <c r="D147" s="42">
        <v>28.02</v>
      </c>
      <c r="E147" s="41">
        <v>28.06</v>
      </c>
      <c r="I147" s="37"/>
    </row>
    <row r="148" spans="1:9" x14ac:dyDescent="0.25">
      <c r="A148" s="37">
        <v>1986</v>
      </c>
      <c r="B148" s="37">
        <v>12</v>
      </c>
      <c r="C148" s="28">
        <f t="shared" si="2"/>
        <v>1986.9166666666667</v>
      </c>
      <c r="D148" s="42">
        <v>27.36</v>
      </c>
      <c r="E148" s="41">
        <v>27.47</v>
      </c>
      <c r="I148" s="37"/>
    </row>
    <row r="149" spans="1:9" x14ac:dyDescent="0.25">
      <c r="A149" s="37">
        <v>1987</v>
      </c>
      <c r="B149" s="37">
        <v>1</v>
      </c>
      <c r="C149" s="28">
        <f t="shared" si="2"/>
        <v>1987</v>
      </c>
      <c r="D149" s="42">
        <v>27.07</v>
      </c>
      <c r="E149" s="41">
        <v>27.16</v>
      </c>
      <c r="I149" s="37"/>
    </row>
    <row r="150" spans="1:9" x14ac:dyDescent="0.25">
      <c r="A150" s="37">
        <v>1987</v>
      </c>
      <c r="B150" s="37">
        <v>2</v>
      </c>
      <c r="C150" s="28">
        <f t="shared" si="2"/>
        <v>1987.0833333333333</v>
      </c>
      <c r="D150" s="42">
        <v>27.18</v>
      </c>
      <c r="E150" s="41">
        <v>27.28</v>
      </c>
      <c r="I150" s="37"/>
    </row>
    <row r="151" spans="1:9" x14ac:dyDescent="0.25">
      <c r="A151" s="37">
        <v>1987</v>
      </c>
      <c r="B151" s="37">
        <v>3</v>
      </c>
      <c r="C151" s="28">
        <f t="shared" si="2"/>
        <v>1987.1666666666667</v>
      </c>
      <c r="D151" s="42">
        <v>28.08</v>
      </c>
      <c r="E151" s="41">
        <v>27.89</v>
      </c>
      <c r="I151" s="37"/>
    </row>
    <row r="152" spans="1:9" x14ac:dyDescent="0.25">
      <c r="A152" s="37">
        <v>1987</v>
      </c>
      <c r="B152" s="37">
        <v>4</v>
      </c>
      <c r="C152" s="28">
        <f t="shared" si="2"/>
        <v>1987.25</v>
      </c>
      <c r="D152" s="42">
        <v>28.03</v>
      </c>
      <c r="E152" s="41">
        <v>28.1</v>
      </c>
      <c r="I152" s="37"/>
    </row>
    <row r="153" spans="1:9" x14ac:dyDescent="0.25">
      <c r="A153" s="37">
        <v>1987</v>
      </c>
      <c r="B153" s="37">
        <v>5</v>
      </c>
      <c r="C153" s="28">
        <f t="shared" si="2"/>
        <v>1987.3333333333333</v>
      </c>
      <c r="D153" s="42">
        <v>28.61</v>
      </c>
      <c r="E153" s="41">
        <v>28.93</v>
      </c>
      <c r="I153" s="37"/>
    </row>
    <row r="154" spans="1:9" x14ac:dyDescent="0.25">
      <c r="A154" s="37">
        <v>1987</v>
      </c>
      <c r="B154" s="37">
        <v>6</v>
      </c>
      <c r="C154" s="28">
        <f t="shared" si="2"/>
        <v>1987.4166666666667</v>
      </c>
      <c r="D154" s="42">
        <v>29.04</v>
      </c>
      <c r="E154" s="41">
        <v>29.45</v>
      </c>
      <c r="I154" s="37"/>
    </row>
    <row r="155" spans="1:9" x14ac:dyDescent="0.25">
      <c r="A155" s="37">
        <v>1987</v>
      </c>
      <c r="B155" s="37">
        <v>7</v>
      </c>
      <c r="C155" s="28">
        <f t="shared" si="2"/>
        <v>1987.5</v>
      </c>
      <c r="D155" s="42">
        <v>28.38</v>
      </c>
      <c r="E155" s="41">
        <v>28.54</v>
      </c>
      <c r="I155" s="37"/>
    </row>
    <row r="156" spans="1:9" x14ac:dyDescent="0.25">
      <c r="A156" s="37">
        <v>1987</v>
      </c>
      <c r="B156" s="37">
        <v>8</v>
      </c>
      <c r="C156" s="28">
        <f t="shared" si="2"/>
        <v>1987.5833333333333</v>
      </c>
      <c r="D156" s="42">
        <v>28.26</v>
      </c>
      <c r="E156" s="41">
        <v>28.41</v>
      </c>
      <c r="I156" s="37"/>
    </row>
    <row r="157" spans="1:9" x14ac:dyDescent="0.25">
      <c r="A157" s="37">
        <v>1987</v>
      </c>
      <c r="B157" s="37">
        <v>9</v>
      </c>
      <c r="C157" s="28">
        <f t="shared" si="2"/>
        <v>1987.6666666666667</v>
      </c>
      <c r="D157" s="42">
        <v>28.39</v>
      </c>
      <c r="E157" s="41">
        <v>28.53</v>
      </c>
      <c r="I157" s="37"/>
    </row>
    <row r="158" spans="1:9" x14ac:dyDescent="0.25">
      <c r="A158" s="37">
        <v>1987</v>
      </c>
      <c r="B158" s="37">
        <v>10</v>
      </c>
      <c r="C158" s="28">
        <f t="shared" si="2"/>
        <v>1987.75</v>
      </c>
      <c r="D158" s="42">
        <v>28.21</v>
      </c>
      <c r="E158" s="41">
        <v>28.27</v>
      </c>
      <c r="I158" s="37"/>
    </row>
    <row r="159" spans="1:9" x14ac:dyDescent="0.25">
      <c r="A159" s="37">
        <v>1987</v>
      </c>
      <c r="B159" s="37">
        <v>11</v>
      </c>
      <c r="C159" s="28">
        <f t="shared" si="2"/>
        <v>1987.8333333333333</v>
      </c>
      <c r="D159" s="42">
        <v>27.88</v>
      </c>
      <c r="E159" s="41">
        <v>27.79</v>
      </c>
      <c r="I159" s="37"/>
    </row>
    <row r="160" spans="1:9" x14ac:dyDescent="0.25">
      <c r="A160" s="37">
        <v>1987</v>
      </c>
      <c r="B160" s="37">
        <v>12</v>
      </c>
      <c r="C160" s="28">
        <f t="shared" si="2"/>
        <v>1987.9166666666667</v>
      </c>
      <c r="D160" s="42">
        <v>27.84</v>
      </c>
      <c r="E160" s="41">
        <v>27.67</v>
      </c>
      <c r="I160" s="37"/>
    </row>
    <row r="161" spans="1:12" x14ac:dyDescent="0.25">
      <c r="A161" s="37">
        <v>1988</v>
      </c>
      <c r="B161" s="37">
        <v>1</v>
      </c>
      <c r="C161" s="28">
        <f t="shared" si="2"/>
        <v>1988</v>
      </c>
      <c r="D161" s="42">
        <v>27.43</v>
      </c>
      <c r="E161" s="41">
        <v>27.31</v>
      </c>
      <c r="I161" s="37"/>
    </row>
    <row r="162" spans="1:12" x14ac:dyDescent="0.25">
      <c r="A162" s="37">
        <v>1988</v>
      </c>
      <c r="B162" s="37">
        <v>2</v>
      </c>
      <c r="C162" s="28">
        <f t="shared" si="2"/>
        <v>1988.0833333333333</v>
      </c>
      <c r="D162" s="42">
        <v>27.28</v>
      </c>
      <c r="E162" s="41">
        <v>27.2</v>
      </c>
      <c r="I162" s="37"/>
    </row>
    <row r="163" spans="1:12" x14ac:dyDescent="0.25">
      <c r="A163" s="37">
        <v>1988</v>
      </c>
      <c r="B163" s="37">
        <v>3</v>
      </c>
      <c r="C163" s="28">
        <f t="shared" si="2"/>
        <v>1988.1666666666667</v>
      </c>
      <c r="D163" s="42">
        <v>27.31</v>
      </c>
      <c r="E163" s="41">
        <v>27.14</v>
      </c>
      <c r="I163" s="37"/>
    </row>
    <row r="164" spans="1:12" x14ac:dyDescent="0.25">
      <c r="A164" s="37">
        <v>1988</v>
      </c>
      <c r="B164" s="37">
        <v>4</v>
      </c>
      <c r="C164" s="28">
        <f t="shared" si="2"/>
        <v>1988.25</v>
      </c>
      <c r="D164" s="42">
        <v>28.79</v>
      </c>
      <c r="E164" s="41">
        <v>28.7</v>
      </c>
      <c r="I164" s="37"/>
    </row>
    <row r="165" spans="1:12" x14ac:dyDescent="0.25">
      <c r="A165" s="37">
        <v>1988</v>
      </c>
      <c r="B165" s="37">
        <v>5</v>
      </c>
      <c r="C165" s="28">
        <f t="shared" si="2"/>
        <v>1988.3333333333333</v>
      </c>
      <c r="D165" s="42">
        <v>29.04</v>
      </c>
      <c r="E165" s="41">
        <v>28.96</v>
      </c>
      <c r="I165" s="37"/>
    </row>
    <row r="166" spans="1:12" x14ac:dyDescent="0.25">
      <c r="A166" s="37">
        <v>1988</v>
      </c>
      <c r="B166" s="37">
        <v>6</v>
      </c>
      <c r="C166" s="28">
        <f t="shared" si="2"/>
        <v>1988.4166666666667</v>
      </c>
      <c r="D166" s="42">
        <v>29.07</v>
      </c>
      <c r="E166" s="41">
        <v>29.15</v>
      </c>
      <c r="I166" s="37"/>
    </row>
    <row r="167" spans="1:12" x14ac:dyDescent="0.25">
      <c r="A167" s="37">
        <v>1988</v>
      </c>
      <c r="B167" s="37">
        <v>7</v>
      </c>
      <c r="C167" s="28">
        <f t="shared" si="2"/>
        <v>1988.5</v>
      </c>
      <c r="D167" s="42">
        <v>28.44</v>
      </c>
      <c r="E167" s="41">
        <v>28.45</v>
      </c>
      <c r="I167" s="37"/>
    </row>
    <row r="168" spans="1:12" x14ac:dyDescent="0.25">
      <c r="A168" s="37">
        <v>1988</v>
      </c>
      <c r="B168" s="37">
        <v>8</v>
      </c>
      <c r="C168" s="28">
        <f t="shared" si="2"/>
        <v>1988.5833333333333</v>
      </c>
      <c r="D168" s="42">
        <v>28.21</v>
      </c>
      <c r="E168" s="41">
        <v>28.44</v>
      </c>
      <c r="I168" s="37"/>
    </row>
    <row r="169" spans="1:12" x14ac:dyDescent="0.25">
      <c r="A169" s="37">
        <v>1988</v>
      </c>
      <c r="B169" s="37">
        <v>9</v>
      </c>
      <c r="C169" s="28">
        <f t="shared" si="2"/>
        <v>1988.6666666666667</v>
      </c>
      <c r="D169" s="42">
        <v>28.29</v>
      </c>
      <c r="E169" s="41">
        <v>28.35</v>
      </c>
      <c r="I169" s="37"/>
    </row>
    <row r="170" spans="1:12" x14ac:dyDescent="0.25">
      <c r="A170" s="37">
        <v>1988</v>
      </c>
      <c r="B170" s="37">
        <v>10</v>
      </c>
      <c r="C170" s="28">
        <f t="shared" si="2"/>
        <v>1988.75</v>
      </c>
      <c r="D170" s="42">
        <v>27.86</v>
      </c>
      <c r="E170" s="41">
        <v>27.84</v>
      </c>
      <c r="I170" s="37"/>
    </row>
    <row r="171" spans="1:12" x14ac:dyDescent="0.25">
      <c r="A171" s="37">
        <v>1988</v>
      </c>
      <c r="B171" s="37">
        <v>11</v>
      </c>
      <c r="C171" s="28">
        <f t="shared" si="2"/>
        <v>1988.8333333333333</v>
      </c>
      <c r="D171" s="42">
        <v>27.64</v>
      </c>
      <c r="E171" s="41">
        <v>27.6</v>
      </c>
      <c r="F171" s="41">
        <v>28.23</v>
      </c>
      <c r="I171" s="37"/>
    </row>
    <row r="172" spans="1:12" x14ac:dyDescent="0.25">
      <c r="A172" s="37">
        <v>1988</v>
      </c>
      <c r="B172" s="37">
        <v>12</v>
      </c>
      <c r="C172" s="28">
        <f t="shared" si="2"/>
        <v>1988.9166666666667</v>
      </c>
      <c r="D172" s="42">
        <v>27</v>
      </c>
      <c r="E172" s="41">
        <v>26.92</v>
      </c>
      <c r="F172" s="41">
        <v>27.48</v>
      </c>
      <c r="I172" s="37"/>
    </row>
    <row r="173" spans="1:12" x14ac:dyDescent="0.25">
      <c r="A173" s="37">
        <v>1989</v>
      </c>
      <c r="B173" s="37">
        <v>1</v>
      </c>
      <c r="C173" s="28">
        <f t="shared" si="2"/>
        <v>1989</v>
      </c>
      <c r="D173" s="42">
        <v>26.44</v>
      </c>
      <c r="E173" s="41">
        <v>26.43</v>
      </c>
      <c r="F173" s="41">
        <v>26.88</v>
      </c>
      <c r="I173" s="37"/>
      <c r="K173" s="41"/>
      <c r="L173" s="41"/>
    </row>
    <row r="174" spans="1:12" x14ac:dyDescent="0.25">
      <c r="A174" s="37">
        <v>1989</v>
      </c>
      <c r="B174" s="37">
        <v>2</v>
      </c>
      <c r="C174" s="28">
        <f t="shared" si="2"/>
        <v>1989.0833333333333</v>
      </c>
      <c r="D174" s="42">
        <v>26.04</v>
      </c>
      <c r="E174" s="41">
        <v>26.03</v>
      </c>
      <c r="F174" s="41">
        <v>26.46</v>
      </c>
      <c r="I174" s="41">
        <v>26.47</v>
      </c>
      <c r="K174" s="41"/>
      <c r="L174" s="41"/>
    </row>
    <row r="175" spans="1:12" x14ac:dyDescent="0.25">
      <c r="A175" s="37">
        <v>1989</v>
      </c>
      <c r="B175" s="37">
        <v>3</v>
      </c>
      <c r="C175" s="28">
        <f t="shared" si="2"/>
        <v>1989.1666666666667</v>
      </c>
      <c r="D175" s="42">
        <v>26.99</v>
      </c>
      <c r="E175" s="41">
        <v>27.01</v>
      </c>
      <c r="F175" s="41">
        <v>27.19</v>
      </c>
      <c r="I175" s="41">
        <v>27.12</v>
      </c>
      <c r="K175" s="41"/>
      <c r="L175" s="41"/>
    </row>
    <row r="176" spans="1:12" x14ac:dyDescent="0.25">
      <c r="A176" s="37">
        <v>1989</v>
      </c>
      <c r="B176" s="37">
        <v>4</v>
      </c>
      <c r="C176" s="28">
        <f t="shared" si="2"/>
        <v>1989.25</v>
      </c>
      <c r="D176" s="42">
        <v>27.63</v>
      </c>
      <c r="E176" s="41">
        <v>27.6</v>
      </c>
      <c r="F176" s="41">
        <v>27.59</v>
      </c>
      <c r="I176" s="41">
        <v>27.63</v>
      </c>
      <c r="K176" s="41"/>
      <c r="L176" s="41"/>
    </row>
    <row r="177" spans="1:12" x14ac:dyDescent="0.25">
      <c r="A177" s="37">
        <v>1989</v>
      </c>
      <c r="B177" s="37">
        <v>5</v>
      </c>
      <c r="C177" s="28">
        <f t="shared" si="2"/>
        <v>1989.3333333333333</v>
      </c>
      <c r="D177" s="42">
        <v>28.29</v>
      </c>
      <c r="E177" s="41">
        <v>28.31</v>
      </c>
      <c r="F177" s="41">
        <v>28.17</v>
      </c>
      <c r="K177" s="41"/>
      <c r="L177" s="41"/>
    </row>
    <row r="178" spans="1:12" x14ac:dyDescent="0.25">
      <c r="A178" s="37">
        <v>1989</v>
      </c>
      <c r="B178" s="37">
        <v>6</v>
      </c>
      <c r="C178" s="28">
        <f t="shared" si="2"/>
        <v>1989.4166666666667</v>
      </c>
      <c r="D178" s="42">
        <v>28.14</v>
      </c>
      <c r="E178" s="41">
        <v>28.14</v>
      </c>
      <c r="F178" s="41">
        <v>28.18</v>
      </c>
      <c r="I178" s="41">
        <v>27.95</v>
      </c>
      <c r="K178" s="41"/>
      <c r="L178" s="41"/>
    </row>
    <row r="179" spans="1:12" x14ac:dyDescent="0.25">
      <c r="A179" s="37">
        <v>1989</v>
      </c>
      <c r="B179" s="37">
        <v>7</v>
      </c>
      <c r="C179" s="28">
        <f t="shared" si="2"/>
        <v>1989.5</v>
      </c>
      <c r="D179" s="42">
        <v>27.81</v>
      </c>
      <c r="E179" s="41">
        <v>27.91</v>
      </c>
      <c r="F179" s="41">
        <v>28.03</v>
      </c>
      <c r="I179" s="41">
        <v>27.95</v>
      </c>
      <c r="K179" s="41"/>
      <c r="L179" s="41"/>
    </row>
    <row r="180" spans="1:12" x14ac:dyDescent="0.25">
      <c r="A180" s="37">
        <v>1989</v>
      </c>
      <c r="B180" s="37">
        <v>8</v>
      </c>
      <c r="C180" s="28">
        <f t="shared" si="2"/>
        <v>1989.5833333333333</v>
      </c>
      <c r="D180" s="42">
        <v>27.7</v>
      </c>
      <c r="E180" s="41">
        <v>27.81</v>
      </c>
      <c r="F180" s="41">
        <v>27.97</v>
      </c>
      <c r="I180" s="41">
        <v>27.84</v>
      </c>
      <c r="K180" s="41"/>
      <c r="L180" s="41"/>
    </row>
    <row r="181" spans="1:12" x14ac:dyDescent="0.25">
      <c r="A181" s="37">
        <v>1989</v>
      </c>
      <c r="B181" s="37">
        <v>9</v>
      </c>
      <c r="C181" s="28">
        <f t="shared" si="2"/>
        <v>1989.6666666666667</v>
      </c>
      <c r="D181" s="42">
        <v>28.11</v>
      </c>
      <c r="E181" s="41">
        <v>28.18</v>
      </c>
      <c r="F181" s="41">
        <v>28.37</v>
      </c>
      <c r="I181" s="41">
        <v>28.32</v>
      </c>
      <c r="K181" s="41"/>
      <c r="L181" s="41"/>
    </row>
    <row r="182" spans="1:12" x14ac:dyDescent="0.25">
      <c r="A182" s="37">
        <v>1989</v>
      </c>
      <c r="B182" s="37">
        <v>10</v>
      </c>
      <c r="C182" s="28">
        <f t="shared" si="2"/>
        <v>1989.75</v>
      </c>
      <c r="D182" s="42">
        <v>27.93</v>
      </c>
      <c r="E182" s="41">
        <v>27.81</v>
      </c>
      <c r="F182" s="41">
        <v>28.32</v>
      </c>
      <c r="I182" s="41">
        <v>28.21</v>
      </c>
      <c r="K182" s="41"/>
      <c r="L182" s="41"/>
    </row>
    <row r="183" spans="1:12" x14ac:dyDescent="0.25">
      <c r="A183" s="37">
        <v>1989</v>
      </c>
      <c r="B183" s="37">
        <v>11</v>
      </c>
      <c r="C183" s="28">
        <f t="shared" si="2"/>
        <v>1989.8333333333333</v>
      </c>
      <c r="D183" s="42">
        <v>27.72</v>
      </c>
      <c r="E183" s="41">
        <v>27.56</v>
      </c>
      <c r="F183" s="41">
        <v>28.07</v>
      </c>
      <c r="I183" s="41">
        <v>28</v>
      </c>
      <c r="K183" s="41"/>
      <c r="L183" s="41"/>
    </row>
    <row r="184" spans="1:12" x14ac:dyDescent="0.25">
      <c r="A184" s="37">
        <v>1989</v>
      </c>
      <c r="B184" s="37">
        <v>12</v>
      </c>
      <c r="C184" s="28">
        <f t="shared" si="2"/>
        <v>1989.9166666666667</v>
      </c>
      <c r="D184" s="42">
        <v>27.27</v>
      </c>
      <c r="E184" s="41">
        <v>27.07</v>
      </c>
      <c r="H184" s="41">
        <v>27.79</v>
      </c>
      <c r="I184" s="41">
        <v>27.63</v>
      </c>
      <c r="K184" s="41"/>
      <c r="L184" s="41"/>
    </row>
    <row r="185" spans="1:12" x14ac:dyDescent="0.25">
      <c r="A185" s="37">
        <v>1990</v>
      </c>
      <c r="B185" s="37">
        <v>1</v>
      </c>
      <c r="C185" s="28">
        <f t="shared" si="2"/>
        <v>1990</v>
      </c>
      <c r="D185" s="42">
        <v>26.54</v>
      </c>
      <c r="E185" s="41">
        <v>26.52</v>
      </c>
      <c r="H185" s="41">
        <v>27.16</v>
      </c>
      <c r="I185" s="41">
        <v>26.98</v>
      </c>
      <c r="K185" s="41"/>
      <c r="L185" s="41"/>
    </row>
    <row r="186" spans="1:12" x14ac:dyDescent="0.25">
      <c r="A186" s="37">
        <v>1990</v>
      </c>
      <c r="B186" s="37">
        <v>2</v>
      </c>
      <c r="C186" s="28">
        <f t="shared" ref="C186:C249" si="3">A186+(B186-1)/12</f>
        <v>1990.0833333333333</v>
      </c>
      <c r="D186" s="42">
        <v>26.53</v>
      </c>
      <c r="E186" s="41">
        <v>26.55</v>
      </c>
      <c r="F186" s="41">
        <v>26.7</v>
      </c>
      <c r="H186" s="41">
        <v>27.14</v>
      </c>
      <c r="I186" s="41">
        <v>26.79</v>
      </c>
      <c r="K186" s="41"/>
      <c r="L186" s="41"/>
    </row>
    <row r="187" spans="1:12" x14ac:dyDescent="0.25">
      <c r="A187" s="37">
        <v>1990</v>
      </c>
      <c r="B187" s="37">
        <v>3</v>
      </c>
      <c r="C187" s="28">
        <f t="shared" si="3"/>
        <v>1990.1666666666667</v>
      </c>
      <c r="D187" s="42">
        <v>26.94</v>
      </c>
      <c r="E187" s="41">
        <v>26.96</v>
      </c>
      <c r="F187" s="41">
        <v>26.79</v>
      </c>
      <c r="H187" s="41">
        <v>27.26</v>
      </c>
      <c r="I187" s="41">
        <v>26.74</v>
      </c>
      <c r="K187" s="41"/>
      <c r="L187" s="41"/>
    </row>
    <row r="188" spans="1:12" x14ac:dyDescent="0.25">
      <c r="A188" s="37">
        <v>1990</v>
      </c>
      <c r="B188" s="37">
        <v>4</v>
      </c>
      <c r="C188" s="28">
        <f t="shared" si="3"/>
        <v>1990.25</v>
      </c>
      <c r="D188" s="42">
        <v>28.09</v>
      </c>
      <c r="E188" s="41">
        <v>28.08</v>
      </c>
      <c r="F188" s="41">
        <v>27.65</v>
      </c>
      <c r="H188" s="41">
        <v>27.76</v>
      </c>
      <c r="I188" s="41">
        <v>27.94</v>
      </c>
      <c r="K188" s="41"/>
      <c r="L188" s="41"/>
    </row>
    <row r="189" spans="1:12" x14ac:dyDescent="0.25">
      <c r="A189" s="37">
        <v>1990</v>
      </c>
      <c r="B189" s="37">
        <v>5</v>
      </c>
      <c r="C189" s="28">
        <f t="shared" si="3"/>
        <v>1990.3333333333333</v>
      </c>
      <c r="D189" s="42">
        <v>27.96</v>
      </c>
      <c r="E189" s="41">
        <v>27.96</v>
      </c>
      <c r="F189" s="41">
        <v>27.74</v>
      </c>
      <c r="H189" s="41">
        <v>27.92</v>
      </c>
      <c r="I189" s="41">
        <v>27.74</v>
      </c>
      <c r="K189" s="41"/>
      <c r="L189" s="41"/>
    </row>
    <row r="190" spans="1:12" x14ac:dyDescent="0.25">
      <c r="A190" s="37">
        <v>1990</v>
      </c>
      <c r="B190" s="37">
        <v>6</v>
      </c>
      <c r="C190" s="28">
        <f t="shared" si="3"/>
        <v>1990.4166666666667</v>
      </c>
      <c r="D190" s="42">
        <v>28.17</v>
      </c>
      <c r="E190" s="41">
        <v>28.2</v>
      </c>
      <c r="F190" s="41">
        <v>28.1</v>
      </c>
      <c r="H190" s="41">
        <v>28.3</v>
      </c>
      <c r="I190" s="41">
        <v>28.25</v>
      </c>
      <c r="K190" s="41"/>
      <c r="L190" s="41"/>
    </row>
    <row r="191" spans="1:12" x14ac:dyDescent="0.25">
      <c r="A191" s="37">
        <v>1990</v>
      </c>
      <c r="B191" s="37">
        <v>7</v>
      </c>
      <c r="C191" s="28">
        <f t="shared" si="3"/>
        <v>1990.5</v>
      </c>
      <c r="D191" s="42">
        <v>27.85</v>
      </c>
      <c r="E191" s="41">
        <v>27.92</v>
      </c>
      <c r="F191" s="41">
        <v>27.95</v>
      </c>
      <c r="H191" s="41">
        <v>28.08</v>
      </c>
      <c r="I191" s="41">
        <v>28.23</v>
      </c>
      <c r="K191" s="41"/>
      <c r="L191" s="41"/>
    </row>
    <row r="192" spans="1:12" x14ac:dyDescent="0.25">
      <c r="A192" s="37">
        <v>1990</v>
      </c>
      <c r="B192" s="37">
        <v>8</v>
      </c>
      <c r="C192" s="28">
        <f t="shared" si="3"/>
        <v>1990.5833333333333</v>
      </c>
      <c r="D192" s="42">
        <v>28.24</v>
      </c>
      <c r="E192" s="41">
        <v>27.85</v>
      </c>
      <c r="F192" s="41">
        <v>27.94</v>
      </c>
      <c r="H192" s="41">
        <v>28.1</v>
      </c>
      <c r="I192" s="41">
        <v>28.1</v>
      </c>
      <c r="K192" s="41"/>
      <c r="L192" s="41"/>
    </row>
    <row r="193" spans="1:25" x14ac:dyDescent="0.25">
      <c r="A193" s="37">
        <v>1990</v>
      </c>
      <c r="B193" s="37">
        <v>9</v>
      </c>
      <c r="C193" s="28">
        <f t="shared" si="3"/>
        <v>1990.6666666666667</v>
      </c>
      <c r="D193" s="42">
        <v>28.33</v>
      </c>
      <c r="E193" s="41">
        <v>27.98</v>
      </c>
      <c r="H193" s="41">
        <v>28.6</v>
      </c>
      <c r="I193" s="41">
        <v>28.45</v>
      </c>
      <c r="K193" s="41"/>
      <c r="L193" s="41"/>
    </row>
    <row r="194" spans="1:25" x14ac:dyDescent="0.25">
      <c r="A194" s="37">
        <v>1990</v>
      </c>
      <c r="B194" s="37">
        <v>10</v>
      </c>
      <c r="C194" s="28">
        <f t="shared" si="3"/>
        <v>1990.75</v>
      </c>
      <c r="D194" s="42">
        <v>28.1</v>
      </c>
      <c r="E194" s="41">
        <v>27.75</v>
      </c>
      <c r="H194" s="41">
        <v>29.06</v>
      </c>
      <c r="I194" s="41">
        <v>28.58</v>
      </c>
      <c r="K194" s="41"/>
      <c r="L194" s="41"/>
    </row>
    <row r="195" spans="1:25" x14ac:dyDescent="0.25">
      <c r="A195" s="37">
        <v>1990</v>
      </c>
      <c r="B195" s="37">
        <v>11</v>
      </c>
      <c r="C195" s="28">
        <f t="shared" si="3"/>
        <v>1990.8333333333333</v>
      </c>
      <c r="D195" s="42">
        <v>28.28</v>
      </c>
      <c r="E195" s="41">
        <v>27.84</v>
      </c>
      <c r="H195" s="41">
        <v>28.9</v>
      </c>
      <c r="I195" s="41">
        <v>28.52</v>
      </c>
      <c r="K195" s="41"/>
      <c r="L195" s="41"/>
    </row>
    <row r="196" spans="1:25" x14ac:dyDescent="0.25">
      <c r="A196" s="37">
        <v>1990</v>
      </c>
      <c r="B196" s="37">
        <v>12</v>
      </c>
      <c r="C196" s="28">
        <f t="shared" si="3"/>
        <v>1990.9166666666667</v>
      </c>
      <c r="D196" s="42">
        <v>27.53</v>
      </c>
      <c r="E196" s="41">
        <v>27.02</v>
      </c>
      <c r="H196" s="41">
        <v>27.81</v>
      </c>
      <c r="I196" s="41">
        <v>27.77</v>
      </c>
      <c r="K196" s="41"/>
      <c r="L196" s="41"/>
    </row>
    <row r="197" spans="1:25" x14ac:dyDescent="0.25">
      <c r="A197" s="37">
        <v>1991</v>
      </c>
      <c r="B197" s="37">
        <v>1</v>
      </c>
      <c r="C197" s="28">
        <f t="shared" si="3"/>
        <v>1991</v>
      </c>
      <c r="D197" s="42">
        <v>27.3</v>
      </c>
      <c r="E197" s="41">
        <v>26.87</v>
      </c>
      <c r="F197" s="41">
        <v>27.03</v>
      </c>
      <c r="H197" s="41">
        <v>27.57</v>
      </c>
      <c r="I197" s="41">
        <v>27.65</v>
      </c>
      <c r="K197" s="41"/>
      <c r="L197" s="41"/>
    </row>
    <row r="198" spans="1:25" x14ac:dyDescent="0.25">
      <c r="A198" s="37">
        <v>1991</v>
      </c>
      <c r="B198" s="37">
        <v>2</v>
      </c>
      <c r="C198" s="28">
        <f t="shared" si="3"/>
        <v>1991.0833333333333</v>
      </c>
      <c r="D198" s="42">
        <v>26.85</v>
      </c>
      <c r="E198" s="41">
        <v>26.47</v>
      </c>
      <c r="F198" s="41">
        <v>26.57</v>
      </c>
      <c r="H198" s="41">
        <v>26.79</v>
      </c>
      <c r="I198" s="41">
        <v>26.8</v>
      </c>
      <c r="K198" s="41"/>
      <c r="L198" s="41"/>
    </row>
    <row r="199" spans="1:25" x14ac:dyDescent="0.25">
      <c r="A199" s="37">
        <v>1991</v>
      </c>
      <c r="B199" s="37">
        <v>3</v>
      </c>
      <c r="C199" s="28">
        <f t="shared" si="3"/>
        <v>1991.1666666666667</v>
      </c>
      <c r="D199" s="42">
        <v>27.95</v>
      </c>
      <c r="E199" s="41">
        <v>27.57</v>
      </c>
      <c r="F199" s="41">
        <v>27.44</v>
      </c>
      <c r="H199" s="41">
        <v>27.45</v>
      </c>
      <c r="I199" s="41">
        <v>27.73</v>
      </c>
      <c r="K199" s="41"/>
      <c r="L199" s="41"/>
    </row>
    <row r="200" spans="1:25" x14ac:dyDescent="0.25">
      <c r="A200" s="37">
        <v>1991</v>
      </c>
      <c r="B200" s="37">
        <v>4</v>
      </c>
      <c r="C200" s="28">
        <f t="shared" si="3"/>
        <v>1991.25</v>
      </c>
      <c r="D200" s="42">
        <v>28.65</v>
      </c>
      <c r="E200" s="41">
        <v>28.2</v>
      </c>
      <c r="F200" s="41">
        <v>28.08</v>
      </c>
      <c r="H200" s="41">
        <v>27.63</v>
      </c>
      <c r="I200" s="41">
        <v>28.52</v>
      </c>
      <c r="K200" s="41"/>
      <c r="L200" s="41"/>
    </row>
    <row r="201" spans="1:25" x14ac:dyDescent="0.25">
      <c r="A201" s="37">
        <v>1991</v>
      </c>
      <c r="B201" s="37">
        <v>5</v>
      </c>
      <c r="C201" s="28">
        <f t="shared" si="3"/>
        <v>1991.3333333333333</v>
      </c>
      <c r="D201" s="42">
        <v>28.36</v>
      </c>
      <c r="E201" s="41">
        <v>28.21</v>
      </c>
      <c r="F201" s="41">
        <v>27.94</v>
      </c>
      <c r="H201" s="41"/>
      <c r="I201" s="41">
        <v>28.37</v>
      </c>
      <c r="K201" s="41"/>
      <c r="L201" s="41"/>
    </row>
    <row r="202" spans="1:25" x14ac:dyDescent="0.25">
      <c r="A202" s="37">
        <v>1991</v>
      </c>
      <c r="B202" s="37">
        <v>6</v>
      </c>
      <c r="C202" s="28">
        <f t="shared" si="3"/>
        <v>1991.4166666666667</v>
      </c>
      <c r="D202" s="42">
        <v>28.95</v>
      </c>
      <c r="E202" s="41">
        <v>29.33</v>
      </c>
      <c r="F202" s="41">
        <v>28.43</v>
      </c>
      <c r="H202" s="41"/>
      <c r="I202" s="41">
        <v>29.23</v>
      </c>
      <c r="K202" s="41"/>
      <c r="L202" s="41"/>
    </row>
    <row r="203" spans="1:25" x14ac:dyDescent="0.25">
      <c r="A203" s="37">
        <v>1991</v>
      </c>
      <c r="B203" s="37">
        <v>7</v>
      </c>
      <c r="C203" s="28">
        <f t="shared" si="3"/>
        <v>1991.5</v>
      </c>
      <c r="D203" s="42">
        <v>28.67</v>
      </c>
      <c r="E203" s="41">
        <v>28.92</v>
      </c>
      <c r="F203" s="41">
        <v>28.4</v>
      </c>
      <c r="H203" s="41"/>
      <c r="I203" s="41">
        <v>28.85</v>
      </c>
      <c r="K203" s="41"/>
      <c r="L203" s="41"/>
    </row>
    <row r="204" spans="1:25" x14ac:dyDescent="0.25">
      <c r="A204" s="37">
        <v>1991</v>
      </c>
      <c r="B204" s="37">
        <v>8</v>
      </c>
      <c r="C204" s="28">
        <f t="shared" si="3"/>
        <v>1991.5833333333333</v>
      </c>
      <c r="D204" s="42">
        <v>28.2</v>
      </c>
      <c r="E204" s="41">
        <v>28.4</v>
      </c>
      <c r="F204" s="41">
        <v>28.33</v>
      </c>
      <c r="H204" s="41"/>
      <c r="I204" s="41">
        <v>28.06</v>
      </c>
      <c r="K204" s="41"/>
      <c r="L204" s="41"/>
    </row>
    <row r="205" spans="1:25" x14ac:dyDescent="0.25">
      <c r="A205" s="37">
        <v>1991</v>
      </c>
      <c r="B205" s="37">
        <v>9</v>
      </c>
      <c r="C205" s="28">
        <f t="shared" si="3"/>
        <v>1991.6666666666667</v>
      </c>
      <c r="D205" s="42">
        <v>28.37</v>
      </c>
      <c r="E205" s="41">
        <v>28.57</v>
      </c>
      <c r="F205" s="41">
        <v>28.63</v>
      </c>
      <c r="H205" s="41"/>
      <c r="I205" s="41">
        <v>28.28</v>
      </c>
      <c r="K205" s="41"/>
      <c r="L205" s="41"/>
    </row>
    <row r="206" spans="1:25" x14ac:dyDescent="0.25">
      <c r="A206" s="37">
        <v>1991</v>
      </c>
      <c r="B206" s="37">
        <v>10</v>
      </c>
      <c r="C206" s="28">
        <f t="shared" si="3"/>
        <v>1991.75</v>
      </c>
      <c r="D206" s="42">
        <v>28.36</v>
      </c>
      <c r="E206" s="41">
        <v>29</v>
      </c>
      <c r="F206" s="41">
        <v>28.92</v>
      </c>
      <c r="H206" s="41">
        <v>28.65</v>
      </c>
      <c r="I206" s="41">
        <v>28.53</v>
      </c>
      <c r="K206" s="41"/>
      <c r="L206" s="41"/>
      <c r="Y206" s="42">
        <v>29.46</v>
      </c>
    </row>
    <row r="207" spans="1:25" x14ac:dyDescent="0.25">
      <c r="A207" s="37">
        <v>1991</v>
      </c>
      <c r="B207" s="37">
        <v>11</v>
      </c>
      <c r="C207" s="28">
        <f t="shared" si="3"/>
        <v>1991.8333333333333</v>
      </c>
      <c r="E207" s="41">
        <v>28.06</v>
      </c>
      <c r="F207" s="41">
        <v>28.18</v>
      </c>
      <c r="H207" s="41">
        <v>28.54</v>
      </c>
      <c r="I207" s="41">
        <v>27.72</v>
      </c>
      <c r="K207" s="41"/>
      <c r="L207" s="41"/>
      <c r="Y207" s="42">
        <v>28.41</v>
      </c>
    </row>
    <row r="208" spans="1:25" x14ac:dyDescent="0.25">
      <c r="A208" s="37">
        <v>1991</v>
      </c>
      <c r="B208" s="37">
        <v>12</v>
      </c>
      <c r="C208" s="28">
        <f t="shared" si="3"/>
        <v>1991.9166666666667</v>
      </c>
      <c r="D208" s="42">
        <v>26.84</v>
      </c>
      <c r="E208" s="41">
        <v>27.05</v>
      </c>
      <c r="H208" s="41">
        <v>27.66</v>
      </c>
      <c r="I208" s="41">
        <v>26.89</v>
      </c>
      <c r="K208" s="41"/>
      <c r="L208" s="41"/>
      <c r="Y208" s="42">
        <v>27.5</v>
      </c>
    </row>
    <row r="209" spans="1:27" x14ac:dyDescent="0.25">
      <c r="A209" s="37">
        <v>1992</v>
      </c>
      <c r="B209" s="37">
        <v>1</v>
      </c>
      <c r="C209" s="28">
        <f t="shared" si="3"/>
        <v>1992</v>
      </c>
      <c r="D209" s="42">
        <v>26.84</v>
      </c>
      <c r="E209" s="41">
        <v>26.95</v>
      </c>
      <c r="H209" s="41">
        <v>27.55</v>
      </c>
      <c r="I209" s="41">
        <v>26.6</v>
      </c>
      <c r="K209" s="41"/>
      <c r="L209" s="41"/>
      <c r="Y209" s="42">
        <v>27.34</v>
      </c>
    </row>
    <row r="210" spans="1:27" x14ac:dyDescent="0.25">
      <c r="A210" s="37">
        <v>1992</v>
      </c>
      <c r="B210" s="37">
        <v>2</v>
      </c>
      <c r="C210" s="28">
        <f t="shared" si="3"/>
        <v>1992.0833333333333</v>
      </c>
      <c r="D210" s="42">
        <v>27.29</v>
      </c>
      <c r="E210" s="41">
        <v>27.33</v>
      </c>
      <c r="H210" s="41">
        <v>27.92</v>
      </c>
      <c r="I210" s="41">
        <v>27.89</v>
      </c>
      <c r="K210" s="41"/>
      <c r="L210" s="41"/>
      <c r="Y210" s="42">
        <v>27.62</v>
      </c>
      <c r="AA210" s="41">
        <v>27.79</v>
      </c>
    </row>
    <row r="211" spans="1:27" x14ac:dyDescent="0.25">
      <c r="A211" s="37">
        <v>1992</v>
      </c>
      <c r="B211" s="37">
        <v>3</v>
      </c>
      <c r="C211" s="28">
        <f t="shared" si="3"/>
        <v>1992.1666666666667</v>
      </c>
      <c r="D211" s="42">
        <v>28.01</v>
      </c>
      <c r="E211" s="41">
        <v>27.86</v>
      </c>
      <c r="H211" s="41">
        <v>27.98</v>
      </c>
      <c r="I211" s="41">
        <v>27.89</v>
      </c>
      <c r="K211" s="41"/>
      <c r="L211" s="41"/>
      <c r="Y211" s="42">
        <v>27.48</v>
      </c>
      <c r="AA211" s="41">
        <v>27.54</v>
      </c>
    </row>
    <row r="212" spans="1:27" x14ac:dyDescent="0.25">
      <c r="A212" s="37">
        <v>1992</v>
      </c>
      <c r="B212" s="37">
        <v>4</v>
      </c>
      <c r="C212" s="28">
        <f t="shared" si="3"/>
        <v>1992.25</v>
      </c>
      <c r="D212" s="42">
        <v>28.54</v>
      </c>
      <c r="E212" s="41">
        <v>28.75</v>
      </c>
      <c r="F212" s="41">
        <v>27.95</v>
      </c>
      <c r="H212" s="41">
        <v>28.55</v>
      </c>
      <c r="I212" s="41">
        <v>28.53</v>
      </c>
      <c r="K212" s="41"/>
      <c r="L212" s="41"/>
      <c r="Y212" s="42">
        <v>28.47</v>
      </c>
      <c r="AA212" s="41">
        <v>28.16</v>
      </c>
    </row>
    <row r="213" spans="1:27" x14ac:dyDescent="0.25">
      <c r="A213" s="37">
        <v>1992</v>
      </c>
      <c r="B213" s="37">
        <v>5</v>
      </c>
      <c r="C213" s="28">
        <f t="shared" si="3"/>
        <v>1992.3333333333333</v>
      </c>
      <c r="D213" s="42">
        <v>28.33</v>
      </c>
      <c r="E213" s="41">
        <v>28.53</v>
      </c>
      <c r="F213" s="41">
        <v>27.77</v>
      </c>
      <c r="H213" s="41">
        <v>28.73</v>
      </c>
      <c r="I213" s="41">
        <v>28.24</v>
      </c>
      <c r="K213" s="41"/>
      <c r="L213" s="41"/>
      <c r="Y213" s="42">
        <v>28.51</v>
      </c>
      <c r="Z213" s="41"/>
      <c r="AA213" s="41">
        <v>27.98</v>
      </c>
    </row>
    <row r="214" spans="1:27" x14ac:dyDescent="0.25">
      <c r="A214" s="37">
        <v>1992</v>
      </c>
      <c r="B214" s="37">
        <v>6</v>
      </c>
      <c r="C214" s="28">
        <f t="shared" si="3"/>
        <v>1992.4166666666667</v>
      </c>
      <c r="D214" s="42">
        <v>29.66</v>
      </c>
      <c r="E214" s="41">
        <v>29.93</v>
      </c>
      <c r="F214" s="41">
        <v>29.03</v>
      </c>
      <c r="H214" s="41">
        <v>29.88</v>
      </c>
      <c r="I214" s="41">
        <v>29.7</v>
      </c>
      <c r="K214" s="41"/>
      <c r="L214" s="41"/>
      <c r="Y214" s="42">
        <v>29.94</v>
      </c>
      <c r="Z214" s="41">
        <v>28.98</v>
      </c>
      <c r="AA214" s="41"/>
    </row>
    <row r="215" spans="1:27" x14ac:dyDescent="0.25">
      <c r="A215" s="37">
        <v>1992</v>
      </c>
      <c r="B215" s="37">
        <v>7</v>
      </c>
      <c r="C215" s="28">
        <f t="shared" si="3"/>
        <v>1992.5</v>
      </c>
      <c r="D215" s="42">
        <v>28.66</v>
      </c>
      <c r="E215" s="41">
        <v>28.74</v>
      </c>
      <c r="H215" s="41">
        <v>29.14</v>
      </c>
      <c r="I215" s="41">
        <v>28.94</v>
      </c>
      <c r="K215" s="41"/>
      <c r="L215" s="41"/>
      <c r="Y215" s="42">
        <v>29.15</v>
      </c>
      <c r="Z215" s="41">
        <v>28.47</v>
      </c>
      <c r="AA215" s="41">
        <v>29.02</v>
      </c>
    </row>
    <row r="216" spans="1:27" x14ac:dyDescent="0.25">
      <c r="A216" s="37">
        <v>1992</v>
      </c>
      <c r="B216" s="37">
        <v>8</v>
      </c>
      <c r="C216" s="28">
        <f t="shared" si="3"/>
        <v>1992.5833333333333</v>
      </c>
      <c r="D216" s="42">
        <v>27.96</v>
      </c>
      <c r="E216" s="41">
        <v>27.92</v>
      </c>
      <c r="H216" s="41">
        <v>28.43</v>
      </c>
      <c r="I216" s="41">
        <v>28.15</v>
      </c>
      <c r="K216" s="41"/>
      <c r="L216" s="41"/>
      <c r="Y216" s="42">
        <v>28.67</v>
      </c>
      <c r="Z216" s="41">
        <v>28.02</v>
      </c>
      <c r="AA216" s="41">
        <v>28.21</v>
      </c>
    </row>
    <row r="217" spans="1:27" x14ac:dyDescent="0.25">
      <c r="A217" s="37">
        <v>1992</v>
      </c>
      <c r="B217" s="37">
        <v>9</v>
      </c>
      <c r="C217" s="28">
        <f t="shared" si="3"/>
        <v>1992.6666666666667</v>
      </c>
      <c r="D217" s="42">
        <v>27.99</v>
      </c>
      <c r="E217" s="41">
        <v>27.97</v>
      </c>
      <c r="H217" s="41">
        <v>28.77</v>
      </c>
      <c r="I217" s="41">
        <v>28.3</v>
      </c>
      <c r="K217" s="41"/>
      <c r="L217" s="41"/>
      <c r="Y217" s="42">
        <v>28.59</v>
      </c>
      <c r="Z217" s="41">
        <v>28.05</v>
      </c>
      <c r="AA217" s="41">
        <v>28.46</v>
      </c>
    </row>
    <row r="218" spans="1:27" x14ac:dyDescent="0.25">
      <c r="A218" s="37">
        <v>1992</v>
      </c>
      <c r="B218" s="37">
        <v>10</v>
      </c>
      <c r="C218" s="28">
        <f t="shared" si="3"/>
        <v>1992.75</v>
      </c>
      <c r="D218" s="42">
        <v>28.29</v>
      </c>
      <c r="E218" s="41">
        <v>28.21</v>
      </c>
      <c r="H218" s="41">
        <v>28.77</v>
      </c>
      <c r="I218" s="41">
        <v>28.6</v>
      </c>
      <c r="K218" s="41"/>
      <c r="L218" s="41"/>
      <c r="Y218" s="42">
        <v>28.55</v>
      </c>
      <c r="Z218" s="41">
        <v>28.68</v>
      </c>
      <c r="AA218" s="41">
        <v>28.72</v>
      </c>
    </row>
    <row r="219" spans="1:27" x14ac:dyDescent="0.25">
      <c r="A219" s="37">
        <v>1992</v>
      </c>
      <c r="B219" s="37">
        <v>11</v>
      </c>
      <c r="C219" s="28">
        <f t="shared" si="3"/>
        <v>1992.8333333333333</v>
      </c>
      <c r="D219" s="42">
        <v>28.21</v>
      </c>
      <c r="E219" s="41">
        <v>28.14</v>
      </c>
      <c r="H219" s="41">
        <v>28.63</v>
      </c>
      <c r="I219" s="41">
        <v>28.4</v>
      </c>
      <c r="K219" s="41"/>
      <c r="L219" s="41"/>
      <c r="Y219" s="42">
        <v>28.51</v>
      </c>
      <c r="Z219" s="41">
        <v>28.76</v>
      </c>
      <c r="AA219" s="41">
        <v>28.93</v>
      </c>
    </row>
    <row r="220" spans="1:27" x14ac:dyDescent="0.25">
      <c r="A220" s="37">
        <v>1992</v>
      </c>
      <c r="B220" s="37">
        <v>12</v>
      </c>
      <c r="C220" s="28">
        <f t="shared" si="3"/>
        <v>1992.9166666666667</v>
      </c>
      <c r="D220" s="42">
        <v>27.87</v>
      </c>
      <c r="E220" s="41">
        <v>27.73</v>
      </c>
      <c r="H220" s="41">
        <v>28.26</v>
      </c>
      <c r="I220" s="41">
        <v>28.47</v>
      </c>
      <c r="K220" s="41"/>
      <c r="L220" s="41"/>
      <c r="Y220" s="42">
        <v>28.22</v>
      </c>
      <c r="Z220" s="41">
        <v>28.47</v>
      </c>
      <c r="AA220" s="41">
        <v>28.6</v>
      </c>
    </row>
    <row r="221" spans="1:27" x14ac:dyDescent="0.25">
      <c r="A221" s="37">
        <v>1993</v>
      </c>
      <c r="B221" s="37">
        <v>1</v>
      </c>
      <c r="C221" s="28">
        <f t="shared" si="3"/>
        <v>1993</v>
      </c>
      <c r="D221" s="42">
        <v>27.3</v>
      </c>
      <c r="E221" s="41">
        <v>27.23</v>
      </c>
      <c r="H221" s="41">
        <v>27.77</v>
      </c>
      <c r="I221" s="41">
        <v>28.04</v>
      </c>
      <c r="K221" s="41"/>
      <c r="L221" s="41"/>
      <c r="Y221" s="42">
        <v>28.03</v>
      </c>
      <c r="Z221" s="41">
        <v>28.12</v>
      </c>
      <c r="AA221" s="41">
        <v>28.24</v>
      </c>
    </row>
    <row r="222" spans="1:27" x14ac:dyDescent="0.25">
      <c r="A222" s="37">
        <v>1993</v>
      </c>
      <c r="B222" s="37">
        <v>2</v>
      </c>
      <c r="C222" s="28">
        <f t="shared" si="3"/>
        <v>1993.0833333333333</v>
      </c>
      <c r="D222" s="42">
        <v>27.23</v>
      </c>
      <c r="E222" s="41">
        <v>27.3</v>
      </c>
      <c r="H222" s="41">
        <v>27.58</v>
      </c>
      <c r="I222" s="41">
        <v>27.97</v>
      </c>
      <c r="K222" s="41"/>
      <c r="L222" s="41"/>
      <c r="Y222" s="42">
        <v>27.99</v>
      </c>
      <c r="Z222" s="41">
        <v>27.82</v>
      </c>
      <c r="AA222" s="41">
        <v>27.96</v>
      </c>
    </row>
    <row r="223" spans="1:27" x14ac:dyDescent="0.25">
      <c r="A223" s="37">
        <v>1993</v>
      </c>
      <c r="B223" s="37">
        <v>3</v>
      </c>
      <c r="C223" s="28">
        <f t="shared" si="3"/>
        <v>1993.1666666666667</v>
      </c>
      <c r="D223" s="42">
        <v>27.85</v>
      </c>
      <c r="E223" s="41">
        <v>27.86</v>
      </c>
      <c r="H223" s="41">
        <v>28.09</v>
      </c>
      <c r="I223" s="41">
        <v>28.3</v>
      </c>
      <c r="K223" s="41"/>
      <c r="L223" s="41"/>
      <c r="Y223" s="42">
        <v>28.1</v>
      </c>
      <c r="Z223" s="41">
        <v>28.07</v>
      </c>
      <c r="AA223" s="41">
        <v>28.24</v>
      </c>
    </row>
    <row r="224" spans="1:27" x14ac:dyDescent="0.25">
      <c r="A224" s="37">
        <v>1993</v>
      </c>
      <c r="B224" s="37">
        <v>4</v>
      </c>
      <c r="C224" s="28">
        <f t="shared" si="3"/>
        <v>1993.25</v>
      </c>
      <c r="D224" s="42">
        <v>29.13</v>
      </c>
      <c r="E224" s="41">
        <v>29.13</v>
      </c>
      <c r="F224" s="41">
        <v>28.47</v>
      </c>
      <c r="H224" s="41">
        <v>28.51</v>
      </c>
      <c r="I224" s="41">
        <v>29.06</v>
      </c>
      <c r="K224" s="41"/>
      <c r="L224" s="41"/>
      <c r="Y224" s="42">
        <v>28.93</v>
      </c>
      <c r="Z224" s="41">
        <v>28.82</v>
      </c>
      <c r="AA224" s="41">
        <v>28.41</v>
      </c>
    </row>
    <row r="225" spans="1:27" x14ac:dyDescent="0.25">
      <c r="A225" s="37">
        <v>1993</v>
      </c>
      <c r="B225" s="37">
        <v>5</v>
      </c>
      <c r="C225" s="28">
        <f t="shared" si="3"/>
        <v>1993.3333333333333</v>
      </c>
      <c r="D225" s="42">
        <v>29.44</v>
      </c>
      <c r="E225" s="41">
        <v>29.8</v>
      </c>
      <c r="F225" s="41">
        <v>28.89</v>
      </c>
      <c r="H225" s="41">
        <v>29.43</v>
      </c>
      <c r="I225" s="41">
        <v>29.56</v>
      </c>
      <c r="K225" s="41"/>
      <c r="L225" s="41"/>
      <c r="Y225" s="42">
        <v>29.17</v>
      </c>
      <c r="Z225" s="41">
        <v>29.25</v>
      </c>
      <c r="AA225" s="41">
        <v>29.29</v>
      </c>
    </row>
    <row r="226" spans="1:27" x14ac:dyDescent="0.25">
      <c r="A226" s="37">
        <v>1993</v>
      </c>
      <c r="B226" s="37">
        <v>6</v>
      </c>
      <c r="C226" s="28">
        <f t="shared" si="3"/>
        <v>1993.4166666666667</v>
      </c>
      <c r="D226" s="42">
        <v>29.17</v>
      </c>
      <c r="E226" s="41">
        <v>29.59</v>
      </c>
      <c r="F226" s="41">
        <v>29.14</v>
      </c>
      <c r="H226" s="41">
        <v>29.51</v>
      </c>
      <c r="I226" s="41">
        <v>29.7</v>
      </c>
      <c r="K226" s="41"/>
      <c r="L226" s="41"/>
      <c r="Y226" s="42">
        <v>29.65</v>
      </c>
      <c r="Z226" s="41">
        <v>29.52</v>
      </c>
      <c r="AA226" s="41">
        <v>29.69</v>
      </c>
    </row>
    <row r="227" spans="1:27" x14ac:dyDescent="0.25">
      <c r="A227" s="37">
        <v>1993</v>
      </c>
      <c r="B227" s="37">
        <v>7</v>
      </c>
      <c r="C227" s="28">
        <f t="shared" si="3"/>
        <v>1993.5</v>
      </c>
      <c r="D227" s="42">
        <v>28.47</v>
      </c>
      <c r="E227" s="41">
        <v>28.74</v>
      </c>
      <c r="F227" s="41">
        <v>28.58</v>
      </c>
      <c r="H227" s="41">
        <v>28.72</v>
      </c>
      <c r="I227" s="41">
        <v>29.14</v>
      </c>
      <c r="K227" s="41"/>
      <c r="L227" s="41"/>
      <c r="Y227" s="42">
        <v>29.18</v>
      </c>
      <c r="Z227" s="41">
        <v>29.19</v>
      </c>
      <c r="AA227" s="41">
        <v>29.3</v>
      </c>
    </row>
    <row r="228" spans="1:27" x14ac:dyDescent="0.25">
      <c r="A228" s="37">
        <v>1993</v>
      </c>
      <c r="B228" s="37">
        <v>8</v>
      </c>
      <c r="C228" s="28">
        <f t="shared" si="3"/>
        <v>1993.5833333333333</v>
      </c>
      <c r="D228" s="42">
        <v>28.44</v>
      </c>
      <c r="E228" s="41">
        <v>28.8</v>
      </c>
      <c r="F228" s="41">
        <v>28.48</v>
      </c>
      <c r="H228" s="41">
        <v>28.83</v>
      </c>
      <c r="I228" s="41">
        <v>29.09</v>
      </c>
      <c r="K228" s="41"/>
      <c r="L228" s="41"/>
      <c r="Y228" s="42">
        <v>29.03</v>
      </c>
      <c r="Z228" s="41">
        <v>29.15</v>
      </c>
      <c r="AA228" s="41">
        <v>29.05</v>
      </c>
    </row>
    <row r="229" spans="1:27" x14ac:dyDescent="0.25">
      <c r="A229" s="37">
        <v>1993</v>
      </c>
      <c r="B229" s="37">
        <v>9</v>
      </c>
      <c r="C229" s="28">
        <f t="shared" si="3"/>
        <v>1993.6666666666667</v>
      </c>
      <c r="D229" s="42">
        <v>27.97</v>
      </c>
      <c r="E229" s="41">
        <v>28.21</v>
      </c>
      <c r="F229" s="41">
        <v>28.49</v>
      </c>
      <c r="H229" s="41">
        <v>28.62</v>
      </c>
      <c r="I229" s="41">
        <v>28.78</v>
      </c>
      <c r="K229" s="41"/>
      <c r="L229" s="41"/>
      <c r="Y229" s="42">
        <v>28.69</v>
      </c>
      <c r="Z229" s="41">
        <v>28.76</v>
      </c>
      <c r="AA229" s="41">
        <v>28.46</v>
      </c>
    </row>
    <row r="230" spans="1:27" x14ac:dyDescent="0.25">
      <c r="A230" s="37">
        <v>1993</v>
      </c>
      <c r="B230" s="37">
        <v>10</v>
      </c>
      <c r="C230" s="28">
        <f t="shared" si="3"/>
        <v>1993.75</v>
      </c>
      <c r="D230" s="42">
        <v>28.4</v>
      </c>
      <c r="E230" s="41">
        <v>28.68</v>
      </c>
      <c r="F230" s="41">
        <v>28.98</v>
      </c>
      <c r="H230" s="41">
        <v>29.26</v>
      </c>
      <c r="I230" s="41">
        <v>29.25</v>
      </c>
      <c r="K230" s="41"/>
      <c r="L230" s="41"/>
      <c r="Y230" s="42">
        <v>29.13</v>
      </c>
      <c r="Z230" s="41">
        <v>29.08</v>
      </c>
      <c r="AA230" s="41">
        <v>28.84</v>
      </c>
    </row>
    <row r="231" spans="1:27" x14ac:dyDescent="0.25">
      <c r="A231" s="37">
        <v>1993</v>
      </c>
      <c r="B231" s="37">
        <v>11</v>
      </c>
      <c r="C231" s="28">
        <f t="shared" si="3"/>
        <v>1993.8333333333333</v>
      </c>
      <c r="D231" s="42">
        <v>27.59</v>
      </c>
      <c r="E231" s="41">
        <v>27.79</v>
      </c>
      <c r="F231" s="41">
        <v>28.34</v>
      </c>
      <c r="H231" s="41">
        <v>28.73</v>
      </c>
      <c r="I231" s="41">
        <v>28.54</v>
      </c>
      <c r="K231" s="41"/>
      <c r="L231" s="41"/>
      <c r="Y231" s="42">
        <v>28.2</v>
      </c>
      <c r="Z231" s="41">
        <v>28.7</v>
      </c>
      <c r="AA231" s="41">
        <v>28.73</v>
      </c>
    </row>
    <row r="232" spans="1:27" x14ac:dyDescent="0.25">
      <c r="A232" s="37">
        <v>1993</v>
      </c>
      <c r="B232" s="37">
        <v>12</v>
      </c>
      <c r="C232" s="28">
        <f t="shared" si="3"/>
        <v>1993.9166666666667</v>
      </c>
      <c r="D232" s="42">
        <v>27.4</v>
      </c>
      <c r="E232" s="41">
        <v>27.54</v>
      </c>
      <c r="F232" s="41">
        <v>28.11</v>
      </c>
      <c r="H232" s="41">
        <v>28.04</v>
      </c>
      <c r="I232" s="41">
        <v>28.1</v>
      </c>
      <c r="K232" s="41"/>
      <c r="L232" s="41"/>
      <c r="Y232" s="42">
        <v>27.67</v>
      </c>
      <c r="Z232" s="41">
        <v>28.03</v>
      </c>
      <c r="AA232" s="41">
        <v>28.21</v>
      </c>
    </row>
    <row r="233" spans="1:27" x14ac:dyDescent="0.25">
      <c r="A233" s="37">
        <v>1994</v>
      </c>
      <c r="B233" s="37">
        <v>1</v>
      </c>
      <c r="C233" s="28">
        <f t="shared" si="3"/>
        <v>1994</v>
      </c>
      <c r="D233" s="42">
        <v>26.91</v>
      </c>
      <c r="E233" s="41">
        <v>27.16</v>
      </c>
      <c r="F233" s="41">
        <v>27.44</v>
      </c>
      <c r="H233" s="41">
        <v>27.73</v>
      </c>
      <c r="I233" s="41">
        <v>27.89</v>
      </c>
      <c r="K233" s="41"/>
      <c r="L233" s="41"/>
      <c r="Y233" s="42">
        <v>27.45</v>
      </c>
      <c r="Z233" s="41">
        <v>27.83</v>
      </c>
      <c r="AA233" s="41">
        <v>27.85</v>
      </c>
    </row>
    <row r="234" spans="1:27" x14ac:dyDescent="0.25">
      <c r="A234" s="37">
        <v>1994</v>
      </c>
      <c r="B234" s="37">
        <v>2</v>
      </c>
      <c r="C234" s="28">
        <f t="shared" si="3"/>
        <v>1994.0833333333333</v>
      </c>
      <c r="D234" s="42">
        <v>27.02</v>
      </c>
      <c r="E234" s="41">
        <v>27.37</v>
      </c>
      <c r="F234" s="41">
        <v>27.61</v>
      </c>
      <c r="H234" s="41">
        <v>27.62</v>
      </c>
      <c r="I234" s="41">
        <v>27.85</v>
      </c>
      <c r="K234" s="41"/>
      <c r="L234" s="41"/>
      <c r="Y234" s="42">
        <v>27.21</v>
      </c>
      <c r="Z234" s="41">
        <v>27.45</v>
      </c>
      <c r="AA234" s="41">
        <v>27.41</v>
      </c>
    </row>
    <row r="235" spans="1:27" x14ac:dyDescent="0.25">
      <c r="A235" s="37">
        <v>1994</v>
      </c>
      <c r="B235" s="37">
        <v>3</v>
      </c>
      <c r="C235" s="28">
        <f t="shared" si="3"/>
        <v>1994.1666666666667</v>
      </c>
      <c r="D235" s="42">
        <v>27.45</v>
      </c>
      <c r="E235" s="41">
        <v>27.84</v>
      </c>
      <c r="F235" s="41">
        <v>27.89</v>
      </c>
      <c r="H235" s="41">
        <v>28.05</v>
      </c>
      <c r="I235" s="41">
        <v>28.12</v>
      </c>
      <c r="K235" s="41"/>
      <c r="L235" s="41"/>
      <c r="Y235" s="42">
        <v>27.6</v>
      </c>
      <c r="Z235" s="41">
        <v>27.71</v>
      </c>
      <c r="AA235" s="41">
        <v>27.61</v>
      </c>
    </row>
    <row r="236" spans="1:27" x14ac:dyDescent="0.25">
      <c r="A236" s="37">
        <v>1994</v>
      </c>
      <c r="B236" s="37">
        <v>4</v>
      </c>
      <c r="C236" s="28">
        <f t="shared" si="3"/>
        <v>1994.25</v>
      </c>
      <c r="D236" s="42">
        <v>28.33</v>
      </c>
      <c r="E236" s="41">
        <v>28.59</v>
      </c>
      <c r="F236" s="41">
        <v>28.41</v>
      </c>
      <c r="H236" s="41">
        <v>28.37</v>
      </c>
      <c r="I236" s="41">
        <v>28.38</v>
      </c>
      <c r="K236" s="41"/>
      <c r="L236" s="41"/>
      <c r="Y236" s="42">
        <v>28.1</v>
      </c>
      <c r="Z236" s="41">
        <v>28.22</v>
      </c>
      <c r="AA236" s="41">
        <v>27.93</v>
      </c>
    </row>
    <row r="237" spans="1:27" x14ac:dyDescent="0.25">
      <c r="A237" s="37">
        <v>1994</v>
      </c>
      <c r="B237" s="37">
        <v>5</v>
      </c>
      <c r="C237" s="28">
        <f t="shared" si="3"/>
        <v>1994.3333333333333</v>
      </c>
      <c r="D237" s="42">
        <v>28.63</v>
      </c>
      <c r="E237" s="41">
        <v>28.96</v>
      </c>
      <c r="F237" s="41">
        <v>28.7</v>
      </c>
      <c r="H237" s="41">
        <v>28.87</v>
      </c>
      <c r="I237" s="41">
        <v>28.83</v>
      </c>
      <c r="K237" s="41"/>
      <c r="L237" s="41"/>
      <c r="Y237" s="42">
        <v>28.34</v>
      </c>
      <c r="Z237" s="41">
        <v>28.54</v>
      </c>
      <c r="AA237" s="41">
        <v>28.27</v>
      </c>
    </row>
    <row r="238" spans="1:27" x14ac:dyDescent="0.25">
      <c r="A238" s="37">
        <v>1994</v>
      </c>
      <c r="B238" s="37">
        <v>6</v>
      </c>
      <c r="C238" s="28">
        <f t="shared" si="3"/>
        <v>1994.4166666666667</v>
      </c>
      <c r="D238" s="42">
        <v>28.4</v>
      </c>
      <c r="E238" s="41">
        <v>28.77</v>
      </c>
      <c r="F238" s="41">
        <v>28.91</v>
      </c>
      <c r="H238" s="41">
        <v>29.01</v>
      </c>
      <c r="I238" s="41">
        <v>29.02</v>
      </c>
      <c r="K238" s="41"/>
      <c r="L238" s="41"/>
      <c r="Y238" s="42">
        <v>28.69</v>
      </c>
      <c r="Z238" s="41">
        <v>28.93</v>
      </c>
      <c r="AA238" s="41">
        <v>28.53</v>
      </c>
    </row>
    <row r="239" spans="1:27" x14ac:dyDescent="0.25">
      <c r="A239" s="37">
        <v>1994</v>
      </c>
      <c r="B239" s="37">
        <v>7</v>
      </c>
      <c r="C239" s="28">
        <f t="shared" si="3"/>
        <v>1994.5</v>
      </c>
      <c r="D239" s="42">
        <v>27.99</v>
      </c>
      <c r="E239" s="41">
        <v>28.27</v>
      </c>
      <c r="F239" s="41">
        <v>28.44</v>
      </c>
      <c r="H239" s="41">
        <v>28.52</v>
      </c>
      <c r="I239" s="41">
        <v>28.48</v>
      </c>
      <c r="K239" s="41"/>
      <c r="L239" s="41"/>
      <c r="Y239" s="42">
        <v>28.45</v>
      </c>
      <c r="Z239" s="41">
        <v>28.7</v>
      </c>
      <c r="AA239" s="41">
        <v>28.28</v>
      </c>
    </row>
    <row r="240" spans="1:27" x14ac:dyDescent="0.25">
      <c r="A240" s="37">
        <v>1994</v>
      </c>
      <c r="B240" s="37">
        <v>8</v>
      </c>
      <c r="C240" s="28">
        <f t="shared" si="3"/>
        <v>1994.5833333333333</v>
      </c>
      <c r="D240" s="42">
        <v>28.03</v>
      </c>
      <c r="E240" s="41">
        <v>28.39</v>
      </c>
      <c r="F240" s="41">
        <v>28.33</v>
      </c>
      <c r="H240" s="41">
        <v>28.34</v>
      </c>
      <c r="I240" s="41">
        <v>28.35</v>
      </c>
      <c r="K240" s="41"/>
      <c r="L240" s="41"/>
      <c r="Y240" s="42">
        <v>28.4</v>
      </c>
      <c r="Z240" s="41">
        <v>28.71</v>
      </c>
      <c r="AA240" s="41">
        <v>28.19</v>
      </c>
    </row>
    <row r="241" spans="1:32" x14ac:dyDescent="0.25">
      <c r="A241" s="37">
        <v>1994</v>
      </c>
      <c r="B241" s="37">
        <v>9</v>
      </c>
      <c r="C241" s="28">
        <f t="shared" si="3"/>
        <v>1994.6666666666667</v>
      </c>
      <c r="D241" s="42">
        <v>28.07</v>
      </c>
      <c r="E241" s="41">
        <v>28.41</v>
      </c>
      <c r="F241" s="41">
        <v>28.47</v>
      </c>
      <c r="H241" s="41">
        <v>28.54</v>
      </c>
      <c r="I241" s="41">
        <v>28.43</v>
      </c>
      <c r="K241" s="41"/>
      <c r="L241" s="41"/>
      <c r="Y241" s="42">
        <v>28.61</v>
      </c>
      <c r="Z241" s="41">
        <v>28.94</v>
      </c>
      <c r="AA241" s="41">
        <v>28.27</v>
      </c>
    </row>
    <row r="242" spans="1:32" x14ac:dyDescent="0.25">
      <c r="A242" s="37">
        <v>1994</v>
      </c>
      <c r="B242" s="37">
        <v>10</v>
      </c>
      <c r="C242" s="28">
        <f t="shared" si="3"/>
        <v>1994.75</v>
      </c>
      <c r="D242" s="42">
        <v>28.45</v>
      </c>
      <c r="E242" s="41">
        <v>28.83</v>
      </c>
      <c r="F242" s="41">
        <v>29.01</v>
      </c>
      <c r="H242" s="41">
        <v>29.09</v>
      </c>
      <c r="I242" s="41">
        <v>29.41</v>
      </c>
      <c r="K242" s="41"/>
      <c r="L242" s="41"/>
      <c r="Y242" s="42">
        <v>28.76</v>
      </c>
      <c r="Z242" s="41">
        <v>29.28</v>
      </c>
      <c r="AA242" s="41">
        <v>28.81</v>
      </c>
    </row>
    <row r="243" spans="1:32" x14ac:dyDescent="0.25">
      <c r="A243" s="37">
        <v>1994</v>
      </c>
      <c r="B243" s="37">
        <v>11</v>
      </c>
      <c r="C243" s="28">
        <f t="shared" si="3"/>
        <v>1994.8333333333333</v>
      </c>
      <c r="D243" s="42">
        <v>27.81</v>
      </c>
      <c r="E243" s="41">
        <v>28.1</v>
      </c>
      <c r="F243" s="41">
        <v>28.56</v>
      </c>
      <c r="H243" s="41">
        <v>28.86</v>
      </c>
      <c r="I243" s="41">
        <v>28.93</v>
      </c>
      <c r="K243" s="41"/>
      <c r="L243" s="41"/>
      <c r="Y243" s="42">
        <v>27.92</v>
      </c>
      <c r="Z243" s="41">
        <v>28.9</v>
      </c>
      <c r="AA243" s="41">
        <v>28.75</v>
      </c>
    </row>
    <row r="244" spans="1:32" x14ac:dyDescent="0.25">
      <c r="A244" s="37">
        <v>1994</v>
      </c>
      <c r="B244" s="37">
        <v>12</v>
      </c>
      <c r="C244" s="28">
        <f t="shared" si="3"/>
        <v>1994.9166666666667</v>
      </c>
      <c r="D244" s="42">
        <v>27.48</v>
      </c>
      <c r="E244" s="41">
        <v>27.7</v>
      </c>
      <c r="F244" s="41">
        <v>28.05</v>
      </c>
      <c r="H244" s="41">
        <v>28.34</v>
      </c>
      <c r="I244" s="41">
        <v>28.42</v>
      </c>
      <c r="K244" s="41"/>
      <c r="L244" s="41"/>
      <c r="Y244" s="42">
        <v>27.7</v>
      </c>
      <c r="Z244" s="41">
        <v>28.29</v>
      </c>
      <c r="AA244" s="41">
        <v>28.48</v>
      </c>
    </row>
    <row r="245" spans="1:32" x14ac:dyDescent="0.25">
      <c r="A245" s="37">
        <v>1995</v>
      </c>
      <c r="B245" s="37">
        <v>1</v>
      </c>
      <c r="C245" s="28">
        <f t="shared" si="3"/>
        <v>1995</v>
      </c>
      <c r="D245" s="42">
        <v>27.19</v>
      </c>
      <c r="E245" s="41">
        <v>27.39</v>
      </c>
      <c r="F245" s="41">
        <v>27.66</v>
      </c>
      <c r="H245" s="41">
        <v>28.05</v>
      </c>
      <c r="I245" s="41">
        <v>27.69</v>
      </c>
      <c r="K245" s="41"/>
      <c r="L245" s="41"/>
      <c r="Y245" s="42">
        <v>27.7</v>
      </c>
      <c r="Z245" s="41">
        <v>28.15</v>
      </c>
      <c r="AA245" s="41">
        <v>28.1</v>
      </c>
    </row>
    <row r="246" spans="1:32" x14ac:dyDescent="0.25">
      <c r="A246" s="37">
        <v>1995</v>
      </c>
      <c r="B246" s="37">
        <v>2</v>
      </c>
      <c r="C246" s="28">
        <f t="shared" si="3"/>
        <v>1995.0833333333333</v>
      </c>
      <c r="D246" s="42">
        <v>27.25</v>
      </c>
      <c r="E246" s="41">
        <v>27.54</v>
      </c>
      <c r="F246" s="41">
        <v>27.64</v>
      </c>
      <c r="H246" s="41">
        <v>28.16</v>
      </c>
      <c r="I246" s="41">
        <v>27.4</v>
      </c>
      <c r="K246" s="41"/>
      <c r="L246" s="41"/>
      <c r="Y246" s="42">
        <v>27.7</v>
      </c>
      <c r="Z246" s="41">
        <v>28.1</v>
      </c>
      <c r="AA246" s="41">
        <v>27.9</v>
      </c>
    </row>
    <row r="247" spans="1:32" x14ac:dyDescent="0.25">
      <c r="A247" s="37">
        <v>1995</v>
      </c>
      <c r="B247" s="37">
        <v>3</v>
      </c>
      <c r="C247" s="28">
        <f t="shared" si="3"/>
        <v>1995.1666666666667</v>
      </c>
      <c r="D247" s="42">
        <v>28.27</v>
      </c>
      <c r="E247" s="41">
        <v>28.49</v>
      </c>
      <c r="F247" s="41">
        <v>28.42</v>
      </c>
      <c r="H247" s="41">
        <v>28.66</v>
      </c>
      <c r="I247" s="41">
        <v>28.09</v>
      </c>
      <c r="K247" s="41"/>
      <c r="L247" s="41"/>
      <c r="Y247" s="42">
        <v>28.05</v>
      </c>
      <c r="Z247" s="41">
        <v>28.33</v>
      </c>
      <c r="AA247" s="41">
        <v>28.09</v>
      </c>
    </row>
    <row r="248" spans="1:32" x14ac:dyDescent="0.25">
      <c r="A248" s="37">
        <v>1995</v>
      </c>
      <c r="B248" s="37">
        <v>4</v>
      </c>
      <c r="C248" s="28">
        <f t="shared" si="3"/>
        <v>1995.25</v>
      </c>
      <c r="D248" s="42">
        <v>28.89</v>
      </c>
      <c r="E248" s="41">
        <v>29.33</v>
      </c>
      <c r="F248" s="41">
        <v>28.95</v>
      </c>
      <c r="H248" s="41">
        <v>28.9</v>
      </c>
      <c r="I248" s="41">
        <v>28.72</v>
      </c>
      <c r="K248" s="41"/>
      <c r="L248" s="41"/>
      <c r="Y248" s="42">
        <v>28.58</v>
      </c>
      <c r="Z248" s="41">
        <v>28.78</v>
      </c>
      <c r="AA248" s="41">
        <v>28.49</v>
      </c>
    </row>
    <row r="249" spans="1:32" x14ac:dyDescent="0.25">
      <c r="A249" s="37">
        <v>1995</v>
      </c>
      <c r="B249" s="37">
        <v>5</v>
      </c>
      <c r="C249" s="28">
        <f t="shared" si="3"/>
        <v>1995.3333333333333</v>
      </c>
      <c r="D249" s="42">
        <v>28.94</v>
      </c>
      <c r="E249" s="41">
        <v>29.35</v>
      </c>
      <c r="F249" s="41">
        <v>29.21</v>
      </c>
      <c r="H249" s="41">
        <v>29.21</v>
      </c>
      <c r="I249" s="41">
        <v>29.32</v>
      </c>
      <c r="K249" s="41"/>
      <c r="L249" s="41"/>
      <c r="Y249" s="42">
        <v>28.77</v>
      </c>
      <c r="Z249" s="41">
        <v>29.23</v>
      </c>
      <c r="AA249" s="41">
        <v>28.81</v>
      </c>
    </row>
    <row r="250" spans="1:32" x14ac:dyDescent="0.25">
      <c r="A250" s="37">
        <v>1995</v>
      </c>
      <c r="B250" s="37">
        <v>6</v>
      </c>
      <c r="C250" s="28">
        <f t="shared" ref="C250:C313" si="4">A250+(B250-1)/12</f>
        <v>1995.4166666666667</v>
      </c>
      <c r="D250" s="42">
        <v>29.33</v>
      </c>
      <c r="E250" s="41">
        <v>29.69</v>
      </c>
      <c r="F250" s="41">
        <v>29.47</v>
      </c>
      <c r="H250" s="41">
        <v>29.68</v>
      </c>
      <c r="I250" s="41">
        <v>29.53</v>
      </c>
      <c r="K250" s="41"/>
      <c r="L250" s="41"/>
      <c r="Y250" s="42">
        <v>29.1</v>
      </c>
      <c r="Z250" s="41">
        <v>29.52</v>
      </c>
      <c r="AA250" s="41">
        <v>28.77</v>
      </c>
      <c r="AB250" s="28"/>
      <c r="AE250" s="28"/>
      <c r="AF250" s="28"/>
    </row>
    <row r="251" spans="1:32" x14ac:dyDescent="0.25">
      <c r="A251" s="37">
        <v>1995</v>
      </c>
      <c r="B251" s="37">
        <v>7</v>
      </c>
      <c r="C251" s="28">
        <f t="shared" si="4"/>
        <v>1995.5</v>
      </c>
      <c r="D251" s="42">
        <v>28.69</v>
      </c>
      <c r="E251" s="41">
        <v>29.18</v>
      </c>
      <c r="F251" s="41">
        <v>29.09</v>
      </c>
      <c r="H251" s="41">
        <v>29.13</v>
      </c>
      <c r="I251" s="41">
        <v>29.18</v>
      </c>
      <c r="K251" s="41"/>
      <c r="L251" s="41"/>
      <c r="Y251" s="42">
        <v>28.65</v>
      </c>
      <c r="Z251" s="41">
        <v>29</v>
      </c>
      <c r="AA251" s="41">
        <v>28.9</v>
      </c>
      <c r="AB251" s="28"/>
      <c r="AE251" s="28"/>
      <c r="AF251" s="28"/>
    </row>
    <row r="252" spans="1:32" x14ac:dyDescent="0.25">
      <c r="A252" s="37">
        <v>1995</v>
      </c>
      <c r="B252" s="37">
        <v>8</v>
      </c>
      <c r="C252" s="28">
        <f t="shared" si="4"/>
        <v>1995.5833333333333</v>
      </c>
      <c r="D252" s="42">
        <v>29.06</v>
      </c>
      <c r="E252" s="41">
        <v>29.54</v>
      </c>
      <c r="F252" s="41">
        <v>29.43</v>
      </c>
      <c r="H252" s="41">
        <v>29.57</v>
      </c>
      <c r="I252" s="41">
        <v>29.6</v>
      </c>
      <c r="K252" s="41"/>
      <c r="L252" s="41"/>
      <c r="Y252" s="42">
        <v>29.13</v>
      </c>
      <c r="Z252" s="41">
        <v>29.22</v>
      </c>
      <c r="AA252" s="41">
        <v>28.94</v>
      </c>
      <c r="AB252" s="28"/>
      <c r="AE252" s="28"/>
      <c r="AF252" s="28"/>
    </row>
    <row r="253" spans="1:32" x14ac:dyDescent="0.25">
      <c r="A253" s="37">
        <v>1995</v>
      </c>
      <c r="B253" s="37">
        <v>9</v>
      </c>
      <c r="C253" s="28">
        <f t="shared" si="4"/>
        <v>1995.6666666666667</v>
      </c>
      <c r="D253" s="42">
        <v>29.11</v>
      </c>
      <c r="E253" s="41">
        <v>29.66</v>
      </c>
      <c r="F253" s="41">
        <v>29.91</v>
      </c>
      <c r="H253" s="41">
        <v>30</v>
      </c>
      <c r="I253" s="41">
        <v>30.18</v>
      </c>
      <c r="K253" s="41"/>
      <c r="L253" s="41"/>
      <c r="Y253" s="42">
        <v>29.56</v>
      </c>
      <c r="Z253" s="41">
        <v>29.81</v>
      </c>
      <c r="AA253" s="41">
        <v>29.81</v>
      </c>
      <c r="AB253" s="28"/>
      <c r="AE253" s="28"/>
      <c r="AF253" s="28"/>
    </row>
    <row r="254" spans="1:32" x14ac:dyDescent="0.25">
      <c r="A254" s="37">
        <v>1995</v>
      </c>
      <c r="B254" s="37">
        <v>10</v>
      </c>
      <c r="C254" s="28">
        <f t="shared" si="4"/>
        <v>1995.75</v>
      </c>
      <c r="D254" s="42">
        <v>28.42</v>
      </c>
      <c r="E254" s="41">
        <v>28.9</v>
      </c>
      <c r="F254" s="41">
        <v>29.16</v>
      </c>
      <c r="H254" s="41">
        <v>29.83</v>
      </c>
      <c r="I254" s="41">
        <v>29.84</v>
      </c>
      <c r="K254" s="41"/>
      <c r="L254" s="41"/>
      <c r="Y254" s="42">
        <v>29.02</v>
      </c>
      <c r="Z254" s="41">
        <v>29.42</v>
      </c>
      <c r="AA254" s="41">
        <v>29.25</v>
      </c>
      <c r="AB254" s="28"/>
      <c r="AE254" s="28"/>
      <c r="AF254" s="28"/>
    </row>
    <row r="255" spans="1:32" x14ac:dyDescent="0.25">
      <c r="A255" s="37">
        <v>1995</v>
      </c>
      <c r="B255" s="37">
        <v>11</v>
      </c>
      <c r="C255" s="28">
        <f t="shared" si="4"/>
        <v>1995.8333333333333</v>
      </c>
      <c r="D255" s="42">
        <v>28.01</v>
      </c>
      <c r="E255" s="41">
        <v>28.34</v>
      </c>
      <c r="F255" s="41">
        <v>28.76</v>
      </c>
      <c r="H255" s="41">
        <v>28.93</v>
      </c>
      <c r="I255" s="41">
        <v>29.23</v>
      </c>
      <c r="K255" s="41"/>
      <c r="L255" s="41"/>
      <c r="Y255" s="42">
        <v>28.47</v>
      </c>
      <c r="Z255" s="41">
        <v>29.01</v>
      </c>
      <c r="AA255" s="41">
        <v>29.21</v>
      </c>
      <c r="AB255" s="28"/>
      <c r="AE255" s="28"/>
      <c r="AF255" s="28"/>
    </row>
    <row r="256" spans="1:32" x14ac:dyDescent="0.25">
      <c r="A256" s="37">
        <v>1995</v>
      </c>
      <c r="B256" s="37">
        <v>12</v>
      </c>
      <c r="C256" s="28">
        <f t="shared" si="4"/>
        <v>1995.9166666666667</v>
      </c>
      <c r="D256" s="42">
        <v>27.38</v>
      </c>
      <c r="E256" s="41">
        <v>27.71</v>
      </c>
      <c r="F256" s="41">
        <v>28.17</v>
      </c>
      <c r="H256" s="41">
        <v>28.12</v>
      </c>
      <c r="I256" s="41">
        <v>28.56</v>
      </c>
      <c r="K256" s="41"/>
      <c r="L256" s="41"/>
      <c r="Y256" s="42">
        <v>27.87</v>
      </c>
      <c r="Z256" s="41">
        <v>28.42</v>
      </c>
      <c r="AA256" s="41">
        <v>28.68</v>
      </c>
      <c r="AB256" s="28"/>
      <c r="AE256" s="28"/>
      <c r="AF256" s="28"/>
    </row>
    <row r="257" spans="1:32" x14ac:dyDescent="0.25">
      <c r="A257" s="37">
        <v>1996</v>
      </c>
      <c r="B257" s="37">
        <v>1</v>
      </c>
      <c r="C257" s="28">
        <f t="shared" si="4"/>
        <v>1996</v>
      </c>
      <c r="D257" s="42">
        <v>27.01</v>
      </c>
      <c r="E257" s="41">
        <v>27.34</v>
      </c>
      <c r="F257" s="41">
        <v>27.66</v>
      </c>
      <c r="H257" s="41">
        <v>27.67</v>
      </c>
      <c r="I257" s="41">
        <v>28</v>
      </c>
      <c r="K257" s="41"/>
      <c r="L257" s="41"/>
      <c r="Y257" s="42">
        <v>27.62</v>
      </c>
      <c r="Z257" s="41">
        <v>28.01</v>
      </c>
      <c r="AA257" s="41">
        <v>28.19</v>
      </c>
      <c r="AB257" s="28"/>
      <c r="AE257" s="28"/>
      <c r="AF257" s="28"/>
    </row>
    <row r="258" spans="1:32" x14ac:dyDescent="0.25">
      <c r="A258" s="37">
        <v>1996</v>
      </c>
      <c r="B258" s="37">
        <v>2</v>
      </c>
      <c r="C258" s="28">
        <f t="shared" si="4"/>
        <v>1996.0833333333333</v>
      </c>
      <c r="D258" s="42">
        <v>26.95</v>
      </c>
      <c r="E258" s="41">
        <v>27.33</v>
      </c>
      <c r="F258" s="41">
        <v>27.46</v>
      </c>
      <c r="H258" s="41">
        <v>27.45</v>
      </c>
      <c r="I258" s="41">
        <v>27.76</v>
      </c>
      <c r="K258" s="41"/>
      <c r="L258" s="41"/>
      <c r="Y258" s="42">
        <v>27.52</v>
      </c>
      <c r="Z258" s="41">
        <v>27.89</v>
      </c>
      <c r="AA258" s="41">
        <v>27.73</v>
      </c>
      <c r="AB258" s="28"/>
      <c r="AE258" s="28"/>
      <c r="AF258" s="28"/>
    </row>
    <row r="259" spans="1:32" x14ac:dyDescent="0.25">
      <c r="A259" s="37">
        <v>1996</v>
      </c>
      <c r="B259" s="37">
        <v>3</v>
      </c>
      <c r="C259" s="28">
        <f t="shared" si="4"/>
        <v>1996.1666666666667</v>
      </c>
      <c r="D259" s="42">
        <v>27.52</v>
      </c>
      <c r="E259" s="41">
        <v>27.94</v>
      </c>
      <c r="F259" s="41">
        <v>28.18</v>
      </c>
      <c r="H259" s="41">
        <v>27.84</v>
      </c>
      <c r="I259" s="41">
        <v>28.34</v>
      </c>
      <c r="K259" s="41"/>
      <c r="L259" s="41"/>
      <c r="Y259" s="42">
        <v>27.79</v>
      </c>
      <c r="Z259" s="41">
        <v>27.89</v>
      </c>
      <c r="AA259" s="41">
        <v>27.67</v>
      </c>
      <c r="AB259" s="28"/>
      <c r="AE259" s="28"/>
      <c r="AF259" s="28"/>
    </row>
    <row r="260" spans="1:32" x14ac:dyDescent="0.25">
      <c r="A260" s="37">
        <v>1996</v>
      </c>
      <c r="B260" s="37">
        <v>4</v>
      </c>
      <c r="C260" s="28">
        <f t="shared" si="4"/>
        <v>1996.25</v>
      </c>
      <c r="D260" s="42">
        <v>28.21</v>
      </c>
      <c r="E260" s="41">
        <v>28.67</v>
      </c>
      <c r="F260" s="41">
        <v>28.44</v>
      </c>
      <c r="H260" s="41">
        <v>28.15</v>
      </c>
      <c r="I260" s="41">
        <v>28.66</v>
      </c>
      <c r="K260" s="41"/>
      <c r="L260" s="41"/>
      <c r="Y260" s="42">
        <v>28.3</v>
      </c>
      <c r="Z260" s="41">
        <v>28.34</v>
      </c>
      <c r="AA260" s="41">
        <v>27.72</v>
      </c>
      <c r="AB260" s="28"/>
      <c r="AE260" s="28"/>
      <c r="AF260" s="28"/>
    </row>
    <row r="261" spans="1:32" x14ac:dyDescent="0.25">
      <c r="A261" s="37">
        <v>1996</v>
      </c>
      <c r="B261" s="37">
        <v>5</v>
      </c>
      <c r="C261" s="28">
        <f t="shared" si="4"/>
        <v>1996.3333333333333</v>
      </c>
      <c r="D261" s="42">
        <v>28.57</v>
      </c>
      <c r="E261" s="41">
        <v>28.92</v>
      </c>
      <c r="F261" s="41">
        <v>28.78</v>
      </c>
      <c r="H261" s="41">
        <v>28.6</v>
      </c>
      <c r="I261" s="41">
        <v>28.96</v>
      </c>
      <c r="K261" s="41"/>
      <c r="L261" s="41"/>
      <c r="Y261" s="42">
        <v>28.63</v>
      </c>
      <c r="Z261" s="41">
        <v>28.8</v>
      </c>
      <c r="AA261" s="41">
        <v>28.24</v>
      </c>
      <c r="AB261" s="28"/>
      <c r="AE261" s="28"/>
      <c r="AF261" s="28"/>
    </row>
    <row r="262" spans="1:32" x14ac:dyDescent="0.25">
      <c r="A262" s="37">
        <v>1996</v>
      </c>
      <c r="B262" s="37">
        <v>6</v>
      </c>
      <c r="C262" s="28">
        <f t="shared" si="4"/>
        <v>1996.4166666666667</v>
      </c>
      <c r="D262" s="42">
        <v>28.53</v>
      </c>
      <c r="E262" s="41">
        <v>28.91</v>
      </c>
      <c r="F262" s="41">
        <v>28.89</v>
      </c>
      <c r="H262" s="41">
        <v>28.9</v>
      </c>
      <c r="I262" s="41">
        <v>29.15</v>
      </c>
      <c r="K262" s="41"/>
      <c r="L262" s="41"/>
      <c r="Y262" s="42">
        <v>28.69</v>
      </c>
      <c r="Z262" s="41">
        <v>28.88</v>
      </c>
      <c r="AA262" s="41">
        <v>28.68</v>
      </c>
      <c r="AB262" s="28"/>
      <c r="AE262" s="28"/>
      <c r="AF262" s="28"/>
    </row>
    <row r="263" spans="1:32" x14ac:dyDescent="0.25">
      <c r="A263" s="37">
        <v>1996</v>
      </c>
      <c r="B263" s="37">
        <v>7</v>
      </c>
      <c r="C263" s="28">
        <f t="shared" si="4"/>
        <v>1996.5</v>
      </c>
      <c r="D263" s="42">
        <v>28.05</v>
      </c>
      <c r="E263" s="41">
        <v>28.47</v>
      </c>
      <c r="F263" s="41">
        <v>28.71</v>
      </c>
      <c r="H263" s="41">
        <v>28.68</v>
      </c>
      <c r="I263" s="41">
        <v>28.92</v>
      </c>
      <c r="K263" s="41"/>
      <c r="L263" s="41"/>
      <c r="Y263" s="42">
        <v>28.46</v>
      </c>
      <c r="Z263" s="41">
        <v>28.61</v>
      </c>
      <c r="AA263" s="41">
        <v>28.7</v>
      </c>
      <c r="AB263" s="28"/>
      <c r="AE263" s="28"/>
      <c r="AF263" s="28"/>
    </row>
    <row r="264" spans="1:32" x14ac:dyDescent="0.25">
      <c r="A264" s="37">
        <v>1996</v>
      </c>
      <c r="B264" s="37">
        <v>8</v>
      </c>
      <c r="C264" s="28">
        <f t="shared" si="4"/>
        <v>1996.5833333333333</v>
      </c>
      <c r="D264" s="42">
        <v>27.95</v>
      </c>
      <c r="E264" s="41">
        <v>28.42</v>
      </c>
      <c r="F264" s="41">
        <v>28.59</v>
      </c>
      <c r="H264" s="41">
        <v>28.53</v>
      </c>
      <c r="I264" s="41">
        <v>28.65</v>
      </c>
      <c r="K264" s="41"/>
      <c r="L264" s="41"/>
      <c r="Y264" s="42">
        <v>28.37</v>
      </c>
      <c r="Z264" s="41">
        <v>28.55</v>
      </c>
      <c r="AA264" s="41">
        <v>28.66</v>
      </c>
      <c r="AB264" s="28"/>
      <c r="AE264" s="28"/>
      <c r="AF264" s="28"/>
    </row>
    <row r="265" spans="1:32" x14ac:dyDescent="0.25">
      <c r="A265" s="37">
        <v>1996</v>
      </c>
      <c r="B265" s="37">
        <v>9</v>
      </c>
      <c r="C265" s="28">
        <f t="shared" si="4"/>
        <v>1996.6666666666667</v>
      </c>
      <c r="D265" s="42">
        <v>28.57</v>
      </c>
      <c r="E265" s="41">
        <v>28.82</v>
      </c>
      <c r="F265" s="41">
        <v>29.36</v>
      </c>
      <c r="H265" s="41">
        <v>29.29</v>
      </c>
      <c r="I265" s="41">
        <v>29.48</v>
      </c>
      <c r="K265" s="41"/>
      <c r="L265" s="41"/>
      <c r="Y265" s="42">
        <v>28.92</v>
      </c>
      <c r="Z265" s="41">
        <v>29.19</v>
      </c>
      <c r="AA265" s="41">
        <v>28.93</v>
      </c>
      <c r="AB265" s="28"/>
      <c r="AE265" s="28"/>
      <c r="AF265" s="28"/>
    </row>
    <row r="266" spans="1:32" x14ac:dyDescent="0.25">
      <c r="A266" s="37">
        <v>1996</v>
      </c>
      <c r="B266" s="37">
        <v>10</v>
      </c>
      <c r="C266" s="28">
        <f t="shared" si="4"/>
        <v>1996.75</v>
      </c>
      <c r="D266" s="42">
        <v>27.98</v>
      </c>
      <c r="E266" s="41">
        <v>28.71</v>
      </c>
      <c r="F266" s="41">
        <v>29.4</v>
      </c>
      <c r="H266" s="41">
        <v>29.47</v>
      </c>
      <c r="I266" s="41">
        <v>29.42</v>
      </c>
      <c r="K266" s="41"/>
      <c r="L266" s="41"/>
      <c r="Y266" s="42">
        <v>28.92</v>
      </c>
      <c r="Z266" s="41">
        <v>29.46</v>
      </c>
      <c r="AA266" s="41">
        <v>28.98</v>
      </c>
      <c r="AB266" s="28"/>
      <c r="AE266" s="28"/>
      <c r="AF266" s="28"/>
    </row>
    <row r="267" spans="1:32" x14ac:dyDescent="0.25">
      <c r="A267" s="37">
        <v>1996</v>
      </c>
      <c r="B267" s="37">
        <v>11</v>
      </c>
      <c r="C267" s="28">
        <f t="shared" si="4"/>
        <v>1996.8333333333333</v>
      </c>
      <c r="D267" s="42">
        <v>27.59</v>
      </c>
      <c r="E267" s="41">
        <v>27.9</v>
      </c>
      <c r="F267" s="41">
        <v>28.4</v>
      </c>
      <c r="H267" s="41">
        <v>28.52</v>
      </c>
      <c r="I267" s="41">
        <v>28.54</v>
      </c>
      <c r="K267" s="41"/>
      <c r="L267" s="41"/>
      <c r="Y267" s="42">
        <v>28.04</v>
      </c>
      <c r="Z267" s="41">
        <v>28.72</v>
      </c>
      <c r="AA267" s="41">
        <v>28.58</v>
      </c>
      <c r="AB267" s="28"/>
      <c r="AE267" s="28"/>
      <c r="AF267" s="28"/>
    </row>
    <row r="268" spans="1:32" x14ac:dyDescent="0.25">
      <c r="A268" s="37">
        <v>1996</v>
      </c>
      <c r="B268" s="37">
        <v>12</v>
      </c>
      <c r="C268" s="28">
        <f t="shared" si="4"/>
        <v>1996.9166666666667</v>
      </c>
      <c r="D268" s="42">
        <v>26.71</v>
      </c>
      <c r="E268" s="41">
        <v>27.08</v>
      </c>
      <c r="F268" s="41">
        <v>27.42</v>
      </c>
      <c r="H268" s="41">
        <v>27.58</v>
      </c>
      <c r="I268" s="41">
        <v>27.45</v>
      </c>
      <c r="K268" s="41"/>
      <c r="L268" s="41"/>
      <c r="Y268" s="42">
        <v>27.3</v>
      </c>
      <c r="Z268" s="41">
        <v>27.98</v>
      </c>
      <c r="AA268" s="41">
        <v>27.97</v>
      </c>
      <c r="AB268" s="28"/>
      <c r="AE268" s="28"/>
      <c r="AF268" s="28"/>
    </row>
    <row r="269" spans="1:32" x14ac:dyDescent="0.25">
      <c r="A269" s="37">
        <v>1997</v>
      </c>
      <c r="B269" s="37">
        <v>1</v>
      </c>
      <c r="C269" s="28">
        <f t="shared" si="4"/>
        <v>1997</v>
      </c>
      <c r="D269" s="42">
        <v>26.93</v>
      </c>
      <c r="E269" s="41">
        <v>27.3</v>
      </c>
      <c r="F269" s="41">
        <v>27.72</v>
      </c>
      <c r="H269" s="41">
        <v>27.75</v>
      </c>
      <c r="I269" s="41">
        <v>27.84</v>
      </c>
      <c r="K269" s="41"/>
      <c r="L269" s="41"/>
      <c r="Y269" s="42">
        <v>27.45</v>
      </c>
      <c r="Z269" s="41">
        <v>27.97</v>
      </c>
      <c r="AA269" s="41">
        <v>27.68</v>
      </c>
      <c r="AB269" s="28"/>
      <c r="AE269" s="28"/>
      <c r="AF269" s="28"/>
    </row>
    <row r="270" spans="1:32" x14ac:dyDescent="0.25">
      <c r="A270" s="37">
        <v>1997</v>
      </c>
      <c r="B270" s="37">
        <v>2</v>
      </c>
      <c r="C270" s="28">
        <f t="shared" si="4"/>
        <v>1997.0833333333333</v>
      </c>
      <c r="D270" s="42">
        <v>26.91</v>
      </c>
      <c r="E270" s="41">
        <v>27.31</v>
      </c>
      <c r="F270" s="41">
        <v>27.64</v>
      </c>
      <c r="H270" s="41">
        <v>27.61</v>
      </c>
      <c r="I270" s="41">
        <v>27.67</v>
      </c>
      <c r="K270" s="41"/>
      <c r="L270" s="41"/>
      <c r="Y270" s="42">
        <v>27.52</v>
      </c>
      <c r="Z270" s="41">
        <v>27.87</v>
      </c>
      <c r="AA270" s="41">
        <v>27.57</v>
      </c>
      <c r="AB270" s="28"/>
      <c r="AE270" s="28"/>
      <c r="AF270" s="28"/>
    </row>
    <row r="271" spans="1:32" x14ac:dyDescent="0.25">
      <c r="A271" s="37">
        <v>1997</v>
      </c>
      <c r="B271" s="37">
        <v>3</v>
      </c>
      <c r="C271" s="28">
        <f t="shared" si="4"/>
        <v>1997.1666666666667</v>
      </c>
      <c r="D271" s="42">
        <v>27.16</v>
      </c>
      <c r="E271" s="41">
        <v>27.59</v>
      </c>
      <c r="F271" s="41">
        <v>27.7</v>
      </c>
      <c r="H271" s="41">
        <v>27.7</v>
      </c>
      <c r="I271" s="41">
        <v>27.73</v>
      </c>
      <c r="K271" s="41"/>
      <c r="L271" s="41"/>
      <c r="Y271" s="42">
        <v>27.32</v>
      </c>
      <c r="Z271" s="41">
        <v>27.61</v>
      </c>
      <c r="AA271" s="41">
        <v>27.37</v>
      </c>
      <c r="AB271" s="28"/>
      <c r="AE271" s="28"/>
      <c r="AF271" s="28"/>
    </row>
    <row r="272" spans="1:32" x14ac:dyDescent="0.25">
      <c r="A272" s="37">
        <v>1997</v>
      </c>
      <c r="B272" s="37">
        <v>4</v>
      </c>
      <c r="C272" s="28">
        <f t="shared" si="4"/>
        <v>1997.25</v>
      </c>
      <c r="D272" s="42">
        <v>27.99</v>
      </c>
      <c r="E272" s="41">
        <v>28.51</v>
      </c>
      <c r="F272" s="41">
        <v>28.27</v>
      </c>
      <c r="H272" s="41">
        <v>28.35</v>
      </c>
      <c r="I272" s="41">
        <v>28.33</v>
      </c>
      <c r="K272" s="41"/>
      <c r="L272" s="41"/>
      <c r="Y272" s="42">
        <v>27.94</v>
      </c>
      <c r="Z272" s="41">
        <v>28.07</v>
      </c>
      <c r="AA272" s="41">
        <v>27.15</v>
      </c>
      <c r="AB272" s="28"/>
      <c r="AE272" s="28"/>
      <c r="AF272" s="28"/>
    </row>
    <row r="273" spans="1:32" x14ac:dyDescent="0.25">
      <c r="A273" s="37">
        <v>1997</v>
      </c>
      <c r="B273" s="37">
        <v>5</v>
      </c>
      <c r="C273" s="28">
        <f t="shared" si="4"/>
        <v>1997.3333333333333</v>
      </c>
      <c r="D273" s="42">
        <v>28.13</v>
      </c>
      <c r="E273" s="41">
        <v>28.69</v>
      </c>
      <c r="F273" s="41">
        <v>28.75</v>
      </c>
      <c r="H273" s="41">
        <v>28.57</v>
      </c>
      <c r="I273" s="41">
        <v>28.8</v>
      </c>
      <c r="K273" s="41"/>
      <c r="L273" s="41"/>
      <c r="Y273" s="42">
        <v>28.3</v>
      </c>
      <c r="Z273" s="41">
        <v>28.83</v>
      </c>
      <c r="AA273" s="41">
        <v>28.23</v>
      </c>
      <c r="AB273" s="28"/>
      <c r="AE273" s="28"/>
      <c r="AF273" s="28"/>
    </row>
    <row r="274" spans="1:32" x14ac:dyDescent="0.25">
      <c r="A274" s="37">
        <v>1997</v>
      </c>
      <c r="B274" s="37">
        <v>6</v>
      </c>
      <c r="C274" s="28">
        <f t="shared" si="4"/>
        <v>1997.4166666666667</v>
      </c>
      <c r="D274" s="42">
        <v>28.8</v>
      </c>
      <c r="E274" s="41">
        <v>29.44</v>
      </c>
      <c r="F274" s="41">
        <v>28.91</v>
      </c>
      <c r="H274" s="41">
        <v>29.13</v>
      </c>
      <c r="I274" s="41">
        <v>29.36</v>
      </c>
      <c r="K274" s="41"/>
      <c r="L274" s="41"/>
      <c r="Y274" s="42">
        <v>28.6</v>
      </c>
      <c r="Z274" s="41">
        <v>28.89</v>
      </c>
      <c r="AA274" s="41">
        <v>28.57</v>
      </c>
      <c r="AB274" s="28"/>
      <c r="AE274" s="28"/>
      <c r="AF274" s="28"/>
    </row>
    <row r="275" spans="1:32" x14ac:dyDescent="0.25">
      <c r="A275" s="37">
        <v>1997</v>
      </c>
      <c r="B275" s="37">
        <v>7</v>
      </c>
      <c r="C275" s="28">
        <f t="shared" si="4"/>
        <v>1997.5</v>
      </c>
      <c r="D275" s="42">
        <v>28.5</v>
      </c>
      <c r="E275" s="41">
        <v>29.12</v>
      </c>
      <c r="F275" s="41">
        <v>29.15</v>
      </c>
      <c r="H275" s="41">
        <v>29.21</v>
      </c>
      <c r="I275" s="41">
        <v>29.6</v>
      </c>
      <c r="K275" s="41"/>
      <c r="L275" s="41"/>
      <c r="Y275" s="42">
        <v>28.89</v>
      </c>
      <c r="Z275" s="41">
        <v>29.21</v>
      </c>
      <c r="AA275" s="41">
        <v>28.65</v>
      </c>
      <c r="AB275" s="28"/>
      <c r="AE275" s="28"/>
      <c r="AF275" s="28"/>
    </row>
    <row r="276" spans="1:32" x14ac:dyDescent="0.25">
      <c r="A276" s="37">
        <v>1997</v>
      </c>
      <c r="B276" s="37">
        <v>8</v>
      </c>
      <c r="C276" s="28">
        <f t="shared" si="4"/>
        <v>1997.5833333333333</v>
      </c>
      <c r="D276" s="42">
        <v>28.51</v>
      </c>
      <c r="E276" s="41">
        <v>29.15</v>
      </c>
      <c r="F276" s="41">
        <v>29.33</v>
      </c>
      <c r="H276" s="41">
        <v>29.18</v>
      </c>
      <c r="I276" s="41">
        <v>29.6</v>
      </c>
      <c r="K276" s="41"/>
      <c r="L276" s="41"/>
      <c r="Y276" s="42">
        <v>29</v>
      </c>
      <c r="Z276" s="41">
        <v>29.39</v>
      </c>
      <c r="AA276" s="41">
        <v>28.44</v>
      </c>
      <c r="AB276" s="28"/>
      <c r="AE276" s="28"/>
      <c r="AF276" s="28"/>
    </row>
    <row r="277" spans="1:32" x14ac:dyDescent="0.25">
      <c r="A277" s="37">
        <v>1997</v>
      </c>
      <c r="B277" s="37">
        <v>9</v>
      </c>
      <c r="C277" s="28">
        <f t="shared" si="4"/>
        <v>1997.6666666666667</v>
      </c>
      <c r="D277" s="42">
        <v>28.44</v>
      </c>
      <c r="E277" s="41">
        <v>28.95</v>
      </c>
      <c r="F277" s="41">
        <v>29.44</v>
      </c>
      <c r="H277" s="41">
        <v>29.49</v>
      </c>
      <c r="I277" s="41">
        <v>29.65</v>
      </c>
      <c r="K277" s="41"/>
      <c r="L277" s="41"/>
      <c r="Y277" s="42">
        <v>29.03</v>
      </c>
      <c r="Z277" s="41">
        <v>29.48</v>
      </c>
      <c r="AA277" s="41">
        <v>28.95</v>
      </c>
      <c r="AB277" s="28"/>
      <c r="AE277" s="28"/>
      <c r="AF277" s="28"/>
    </row>
    <row r="278" spans="1:32" x14ac:dyDescent="0.25">
      <c r="A278" s="37">
        <v>1997</v>
      </c>
      <c r="B278" s="37">
        <v>10</v>
      </c>
      <c r="C278" s="28">
        <f t="shared" si="4"/>
        <v>1997.75</v>
      </c>
      <c r="D278" s="42">
        <v>28.42</v>
      </c>
      <c r="E278" s="41">
        <v>28.92</v>
      </c>
      <c r="F278" s="41">
        <v>29.65</v>
      </c>
      <c r="H278" s="41">
        <v>29.74</v>
      </c>
      <c r="I278" s="41">
        <v>29.99</v>
      </c>
      <c r="K278" s="41"/>
      <c r="L278" s="41"/>
      <c r="Y278" s="42">
        <v>29.05</v>
      </c>
      <c r="Z278" s="41">
        <v>29.53</v>
      </c>
      <c r="AA278" s="41">
        <v>29.13</v>
      </c>
      <c r="AB278" s="28"/>
      <c r="AE278" s="28"/>
      <c r="AF278" s="28"/>
    </row>
    <row r="279" spans="1:32" x14ac:dyDescent="0.25">
      <c r="A279" s="37">
        <v>1997</v>
      </c>
      <c r="B279" s="37">
        <v>11</v>
      </c>
      <c r="C279" s="28">
        <f t="shared" si="4"/>
        <v>1997.8333333333333</v>
      </c>
      <c r="D279" s="42">
        <v>27.73</v>
      </c>
      <c r="E279" s="41">
        <v>28.31</v>
      </c>
      <c r="F279" s="41">
        <v>28.86</v>
      </c>
      <c r="H279" s="41">
        <v>29.01</v>
      </c>
      <c r="I279" s="41">
        <v>29.19</v>
      </c>
      <c r="K279" s="41"/>
      <c r="L279" s="41"/>
      <c r="Y279" s="42">
        <v>28.6</v>
      </c>
      <c r="Z279" s="41">
        <v>29.15</v>
      </c>
      <c r="AA279" s="41">
        <v>29.01</v>
      </c>
      <c r="AB279" s="28"/>
      <c r="AE279" s="28"/>
      <c r="AF279" s="28"/>
    </row>
    <row r="280" spans="1:32" x14ac:dyDescent="0.25">
      <c r="A280" s="37">
        <v>1997</v>
      </c>
      <c r="B280" s="37">
        <v>12</v>
      </c>
      <c r="C280" s="28">
        <f t="shared" si="4"/>
        <v>1997.9166666666667</v>
      </c>
      <c r="D280" s="42">
        <v>27.78</v>
      </c>
      <c r="E280" s="41">
        <v>28.22</v>
      </c>
      <c r="F280" s="41">
        <v>28.64</v>
      </c>
      <c r="H280" s="41">
        <v>28.84</v>
      </c>
      <c r="I280" s="41">
        <v>29.16</v>
      </c>
      <c r="K280" s="41"/>
      <c r="L280" s="41"/>
      <c r="Y280" s="42">
        <v>28.42</v>
      </c>
      <c r="Z280" s="41">
        <v>28.92</v>
      </c>
      <c r="AA280" s="41">
        <v>28.77</v>
      </c>
      <c r="AB280" s="28"/>
      <c r="AE280" s="28"/>
      <c r="AF280" s="28"/>
    </row>
    <row r="281" spans="1:32" x14ac:dyDescent="0.25">
      <c r="A281" s="37">
        <v>1998</v>
      </c>
      <c r="B281" s="37">
        <v>1</v>
      </c>
      <c r="C281" s="28">
        <f t="shared" si="4"/>
        <v>1998</v>
      </c>
      <c r="D281" s="42">
        <v>27.36</v>
      </c>
      <c r="E281" s="41">
        <v>27.71</v>
      </c>
      <c r="F281" s="41">
        <v>28.2</v>
      </c>
      <c r="H281" s="41">
        <v>28.59</v>
      </c>
      <c r="I281" s="41">
        <v>28.6</v>
      </c>
      <c r="K281" s="41"/>
      <c r="L281" s="41"/>
      <c r="Y281" s="42">
        <v>28.17</v>
      </c>
      <c r="Z281" s="41">
        <v>28.64</v>
      </c>
      <c r="AA281" s="41">
        <v>28.43</v>
      </c>
      <c r="AB281" s="28"/>
      <c r="AE281" s="28"/>
      <c r="AF281" s="28"/>
    </row>
    <row r="282" spans="1:32" x14ac:dyDescent="0.25">
      <c r="A282" s="37">
        <v>1998</v>
      </c>
      <c r="B282" s="37">
        <v>2</v>
      </c>
      <c r="C282" s="28">
        <f t="shared" si="4"/>
        <v>1998.0833333333333</v>
      </c>
      <c r="D282" s="42">
        <v>27.56</v>
      </c>
      <c r="E282" s="41">
        <v>27.83</v>
      </c>
      <c r="F282" s="41">
        <v>28.33</v>
      </c>
      <c r="H282" s="41">
        <v>28.65</v>
      </c>
      <c r="I282" s="41">
        <v>28.78</v>
      </c>
      <c r="K282" s="41"/>
      <c r="L282" s="41"/>
      <c r="Y282" s="42">
        <v>28.26</v>
      </c>
      <c r="Z282" s="41">
        <v>28.6</v>
      </c>
      <c r="AA282" s="41">
        <v>27.91</v>
      </c>
      <c r="AB282" s="28"/>
      <c r="AE282" s="28"/>
      <c r="AF282" s="28"/>
    </row>
    <row r="283" spans="1:32" x14ac:dyDescent="0.25">
      <c r="A283" s="37">
        <v>1998</v>
      </c>
      <c r="B283" s="37">
        <v>3</v>
      </c>
      <c r="C283" s="28">
        <f t="shared" si="4"/>
        <v>1998.1666666666667</v>
      </c>
      <c r="D283" s="42">
        <v>28.23</v>
      </c>
      <c r="E283" s="41">
        <v>28.46</v>
      </c>
      <c r="F283" s="41">
        <v>28.88</v>
      </c>
      <c r="H283" s="41">
        <v>28.81</v>
      </c>
      <c r="I283" s="41">
        <v>29.16</v>
      </c>
      <c r="K283" s="41"/>
      <c r="L283" s="41"/>
      <c r="Y283" s="42">
        <v>28.33</v>
      </c>
      <c r="Z283" s="41">
        <v>28.65</v>
      </c>
      <c r="AA283" s="41">
        <v>28.05</v>
      </c>
      <c r="AB283" s="28"/>
      <c r="AE283" s="28"/>
      <c r="AF283" s="28"/>
    </row>
    <row r="284" spans="1:32" x14ac:dyDescent="0.25">
      <c r="A284" s="37">
        <v>1998</v>
      </c>
      <c r="B284" s="37">
        <v>4</v>
      </c>
      <c r="C284" s="28">
        <f t="shared" si="4"/>
        <v>1998.25</v>
      </c>
      <c r="D284" s="42">
        <v>28.67</v>
      </c>
      <c r="E284" s="41">
        <v>28.83</v>
      </c>
      <c r="F284" s="41">
        <v>29.2</v>
      </c>
      <c r="H284" s="41">
        <v>29.19</v>
      </c>
      <c r="I284" s="41">
        <v>29.48</v>
      </c>
      <c r="K284" s="41"/>
      <c r="L284" s="41"/>
      <c r="Y284" s="42">
        <v>28.93</v>
      </c>
      <c r="Z284" s="41">
        <v>29.22</v>
      </c>
      <c r="AA284" s="41">
        <v>28.35</v>
      </c>
      <c r="AB284" s="28"/>
      <c r="AE284" s="28"/>
      <c r="AF284" s="28"/>
    </row>
    <row r="285" spans="1:32" x14ac:dyDescent="0.25">
      <c r="A285" s="37">
        <v>1998</v>
      </c>
      <c r="B285" s="37">
        <v>5</v>
      </c>
      <c r="C285" s="28">
        <f t="shared" si="4"/>
        <v>1998.3333333333333</v>
      </c>
      <c r="D285" s="42">
        <v>28.76</v>
      </c>
      <c r="E285" s="41">
        <v>29.25</v>
      </c>
      <c r="F285" s="41">
        <v>29.28</v>
      </c>
      <c r="H285" s="41">
        <v>29.18</v>
      </c>
      <c r="I285" s="41">
        <v>29.32</v>
      </c>
      <c r="K285" s="41"/>
      <c r="L285" s="41"/>
      <c r="Y285" s="42">
        <v>29.06</v>
      </c>
      <c r="Z285" s="41">
        <v>29.26</v>
      </c>
      <c r="AA285" s="41">
        <v>27.98</v>
      </c>
      <c r="AB285" s="28"/>
      <c r="AE285" s="28"/>
      <c r="AF285" s="28"/>
    </row>
    <row r="286" spans="1:32" x14ac:dyDescent="0.25">
      <c r="A286" s="37">
        <v>1998</v>
      </c>
      <c r="B286" s="37">
        <v>6</v>
      </c>
      <c r="C286" s="28">
        <f t="shared" si="4"/>
        <v>1998.4166666666667</v>
      </c>
      <c r="D286" s="42">
        <v>28.79</v>
      </c>
      <c r="E286" s="41">
        <v>29.34</v>
      </c>
      <c r="F286" s="41">
        <v>29.59</v>
      </c>
      <c r="H286" s="41">
        <v>29.24</v>
      </c>
      <c r="I286" s="41">
        <v>29.79</v>
      </c>
      <c r="K286" s="41"/>
      <c r="L286" s="41"/>
      <c r="Y286" s="42"/>
      <c r="Z286" s="41">
        <v>29.42</v>
      </c>
      <c r="AB286" s="28"/>
      <c r="AE286" s="28"/>
      <c r="AF286" s="28"/>
    </row>
    <row r="287" spans="1:32" x14ac:dyDescent="0.25">
      <c r="A287" s="37">
        <v>1998</v>
      </c>
      <c r="B287" s="37">
        <v>7</v>
      </c>
      <c r="C287" s="28">
        <f t="shared" si="4"/>
        <v>1998.5</v>
      </c>
      <c r="D287" s="42">
        <v>28.17</v>
      </c>
      <c r="E287" s="41">
        <v>28.91</v>
      </c>
      <c r="F287" s="41">
        <v>29.07</v>
      </c>
      <c r="H287" s="41">
        <v>28.65</v>
      </c>
      <c r="I287" s="41">
        <v>29.4</v>
      </c>
      <c r="K287" s="41"/>
      <c r="L287" s="41"/>
      <c r="Z287" s="41">
        <v>29.19</v>
      </c>
      <c r="AB287" s="28"/>
      <c r="AE287" s="28"/>
      <c r="AF287" s="28"/>
    </row>
    <row r="288" spans="1:32" x14ac:dyDescent="0.25">
      <c r="A288" s="37">
        <v>1998</v>
      </c>
      <c r="B288" s="37">
        <v>8</v>
      </c>
      <c r="C288" s="28">
        <f t="shared" si="4"/>
        <v>1998.5833333333333</v>
      </c>
      <c r="D288" s="42">
        <v>28.25</v>
      </c>
      <c r="E288" s="41">
        <v>28.94</v>
      </c>
      <c r="F288" s="41">
        <v>29.08</v>
      </c>
      <c r="H288" s="41">
        <v>28.76</v>
      </c>
      <c r="I288" s="41">
        <v>29.31</v>
      </c>
      <c r="K288" s="41"/>
      <c r="L288" s="41"/>
      <c r="Z288" s="41">
        <v>29.27</v>
      </c>
      <c r="AB288" s="28"/>
      <c r="AE288" s="28"/>
      <c r="AF288" s="28"/>
    </row>
    <row r="289" spans="1:32" x14ac:dyDescent="0.25">
      <c r="A289" s="37">
        <v>1998</v>
      </c>
      <c r="B289" s="37">
        <v>9</v>
      </c>
      <c r="C289" s="28">
        <f t="shared" si="4"/>
        <v>1998.6666666666667</v>
      </c>
      <c r="D289" s="42">
        <v>28.96</v>
      </c>
      <c r="E289" s="41">
        <v>29.04</v>
      </c>
      <c r="F289" s="41">
        <v>29.57</v>
      </c>
      <c r="H289" s="41">
        <v>29.5</v>
      </c>
      <c r="I289" s="41">
        <v>29.8</v>
      </c>
      <c r="K289" s="41"/>
      <c r="L289" s="41"/>
      <c r="Z289" s="41">
        <v>29.71</v>
      </c>
      <c r="AB289" s="28"/>
      <c r="AE289" s="28"/>
      <c r="AF289" s="28"/>
    </row>
    <row r="290" spans="1:32" x14ac:dyDescent="0.25">
      <c r="A290" s="37">
        <v>1998</v>
      </c>
      <c r="B290" s="37">
        <v>10</v>
      </c>
      <c r="C290" s="28">
        <f t="shared" si="4"/>
        <v>1998.75</v>
      </c>
      <c r="D290" s="42">
        <v>29.11</v>
      </c>
      <c r="E290" s="41">
        <v>29.23</v>
      </c>
      <c r="F290" s="41">
        <v>29.92</v>
      </c>
      <c r="H290" s="41">
        <v>29.87</v>
      </c>
      <c r="I290" s="41">
        <v>30.17</v>
      </c>
      <c r="K290" s="41"/>
      <c r="L290" s="41"/>
      <c r="Z290" s="41">
        <v>29.59</v>
      </c>
      <c r="AB290" s="28"/>
      <c r="AE290" s="28"/>
      <c r="AF290" s="28"/>
    </row>
    <row r="291" spans="1:32" x14ac:dyDescent="0.25">
      <c r="A291" s="37">
        <v>1998</v>
      </c>
      <c r="B291" s="37">
        <v>11</v>
      </c>
      <c r="C291" s="28">
        <f t="shared" si="4"/>
        <v>1998.8333333333333</v>
      </c>
      <c r="D291" s="42">
        <v>28.49</v>
      </c>
      <c r="E291" s="41">
        <v>28.65</v>
      </c>
      <c r="F291" s="41">
        <v>29.21</v>
      </c>
      <c r="H291" s="41">
        <v>29.21</v>
      </c>
      <c r="I291" s="41">
        <v>29.49</v>
      </c>
      <c r="K291" s="41"/>
      <c r="L291" s="41"/>
      <c r="Z291" s="41">
        <v>29.19</v>
      </c>
      <c r="AB291" s="28"/>
      <c r="AE291" s="28"/>
      <c r="AF291" s="28"/>
    </row>
    <row r="292" spans="1:32" x14ac:dyDescent="0.25">
      <c r="A292" s="37">
        <v>1998</v>
      </c>
      <c r="B292" s="37">
        <v>12</v>
      </c>
      <c r="C292" s="28">
        <f t="shared" si="4"/>
        <v>1998.9166666666667</v>
      </c>
      <c r="D292" s="42">
        <v>27.46</v>
      </c>
      <c r="E292" s="41">
        <v>27.58</v>
      </c>
      <c r="F292" s="41">
        <v>28.08</v>
      </c>
      <c r="H292" s="41">
        <v>28.21</v>
      </c>
      <c r="I292" s="41">
        <v>28.27</v>
      </c>
      <c r="K292" s="41"/>
      <c r="L292" s="41"/>
      <c r="Z292" s="41">
        <v>28.55</v>
      </c>
      <c r="AB292" s="28"/>
      <c r="AE292" s="28"/>
      <c r="AF292" s="28"/>
    </row>
    <row r="293" spans="1:32" x14ac:dyDescent="0.25">
      <c r="A293" s="37">
        <v>1999</v>
      </c>
      <c r="B293" s="37">
        <v>1</v>
      </c>
      <c r="C293" s="28">
        <f t="shared" si="4"/>
        <v>1999</v>
      </c>
      <c r="D293" s="42">
        <v>27.15</v>
      </c>
      <c r="E293" s="41">
        <v>27.26</v>
      </c>
      <c r="F293" s="41">
        <v>27.76</v>
      </c>
      <c r="H293" s="41">
        <v>27.86</v>
      </c>
      <c r="I293" s="41">
        <v>28.09</v>
      </c>
      <c r="K293" s="41"/>
      <c r="L293" s="41"/>
      <c r="Z293" s="41">
        <v>28.23</v>
      </c>
      <c r="AB293" s="28"/>
      <c r="AE293" s="28"/>
      <c r="AF293" s="28"/>
    </row>
    <row r="294" spans="1:32" x14ac:dyDescent="0.25">
      <c r="A294" s="37">
        <v>1999</v>
      </c>
      <c r="B294" s="37">
        <v>2</v>
      </c>
      <c r="C294" s="28">
        <f t="shared" si="4"/>
        <v>1999.0833333333333</v>
      </c>
      <c r="D294" s="42">
        <v>26.99</v>
      </c>
      <c r="E294" s="41">
        <v>27.08</v>
      </c>
      <c r="F294" s="41">
        <v>27.41</v>
      </c>
      <c r="H294" s="41">
        <v>27.58</v>
      </c>
      <c r="I294" s="41">
        <v>27.69</v>
      </c>
      <c r="K294" s="41"/>
      <c r="L294" s="41"/>
      <c r="Z294" s="41">
        <v>27.76</v>
      </c>
      <c r="AB294" s="28"/>
      <c r="AE294" s="28"/>
      <c r="AF294" s="28"/>
    </row>
    <row r="295" spans="1:32" x14ac:dyDescent="0.25">
      <c r="A295" s="37">
        <v>1999</v>
      </c>
      <c r="B295" s="37">
        <v>3</v>
      </c>
      <c r="C295" s="28">
        <f t="shared" si="4"/>
        <v>1999.1666666666667</v>
      </c>
      <c r="D295" s="42">
        <v>27.4</v>
      </c>
      <c r="E295" s="41">
        <v>27.49</v>
      </c>
      <c r="F295" s="41">
        <v>27.84</v>
      </c>
      <c r="H295" s="41">
        <v>27.86</v>
      </c>
      <c r="I295" s="41">
        <v>28.14</v>
      </c>
      <c r="K295" s="41"/>
      <c r="L295" s="41"/>
      <c r="S295" s="41"/>
      <c r="U295" s="41">
        <v>28.09</v>
      </c>
      <c r="X295" s="41"/>
      <c r="Z295" s="41">
        <v>27.95</v>
      </c>
      <c r="AB295" s="28"/>
      <c r="AE295" s="28"/>
      <c r="AF295" s="28"/>
    </row>
    <row r="296" spans="1:32" x14ac:dyDescent="0.25">
      <c r="A296" s="37">
        <v>1999</v>
      </c>
      <c r="B296" s="37">
        <v>4</v>
      </c>
      <c r="C296" s="28">
        <f t="shared" si="4"/>
        <v>1999.25</v>
      </c>
      <c r="D296" s="42">
        <v>28.07</v>
      </c>
      <c r="E296" s="41">
        <v>28.2</v>
      </c>
      <c r="F296" s="41">
        <v>28.36</v>
      </c>
      <c r="H296" s="41">
        <v>28.22</v>
      </c>
      <c r="I296" s="41">
        <v>28.53</v>
      </c>
      <c r="K296" s="41"/>
      <c r="L296" s="41"/>
      <c r="M296" s="42"/>
      <c r="N296" s="41">
        <v>28.87</v>
      </c>
      <c r="O296" s="41"/>
      <c r="P296" s="41"/>
      <c r="Q296" s="41"/>
      <c r="R296" s="41">
        <v>28.13</v>
      </c>
      <c r="S296" s="41"/>
      <c r="T296" s="41">
        <v>28.56</v>
      </c>
      <c r="U296" s="41">
        <v>28.48</v>
      </c>
      <c r="V296" s="41"/>
      <c r="X296" s="41">
        <v>29.08</v>
      </c>
      <c r="Z296" s="41">
        <v>28.56</v>
      </c>
      <c r="AB296" s="28"/>
      <c r="AE296" s="28"/>
      <c r="AF296" s="28"/>
    </row>
    <row r="297" spans="1:32" x14ac:dyDescent="0.25">
      <c r="A297" s="37">
        <v>1999</v>
      </c>
      <c r="B297" s="37">
        <v>5</v>
      </c>
      <c r="C297" s="28">
        <f t="shared" si="4"/>
        <v>1999.3333333333333</v>
      </c>
      <c r="D297" s="42">
        <v>29.13</v>
      </c>
      <c r="E297" s="41">
        <v>28.96</v>
      </c>
      <c r="F297" s="41">
        <v>29.18</v>
      </c>
      <c r="H297" s="41">
        <v>29.1</v>
      </c>
      <c r="I297" s="41">
        <v>29.29</v>
      </c>
      <c r="K297" s="41"/>
      <c r="L297" s="41"/>
      <c r="M297" s="42"/>
      <c r="N297" s="41">
        <v>29.72</v>
      </c>
      <c r="O297" s="41"/>
      <c r="P297" s="41"/>
      <c r="Q297" s="41"/>
      <c r="R297" s="41">
        <v>29.01</v>
      </c>
      <c r="S297" s="41">
        <v>28.54</v>
      </c>
      <c r="T297" s="41">
        <v>29.23</v>
      </c>
      <c r="U297" s="41">
        <v>28.86</v>
      </c>
      <c r="V297" s="41"/>
      <c r="X297" s="41">
        <v>30.22</v>
      </c>
      <c r="Z297" s="41">
        <v>28.99</v>
      </c>
      <c r="AB297" s="28"/>
      <c r="AE297" s="28"/>
      <c r="AF297" s="28"/>
    </row>
    <row r="298" spans="1:32" x14ac:dyDescent="0.25">
      <c r="A298" s="37">
        <v>1999</v>
      </c>
      <c r="B298" s="37">
        <v>6</v>
      </c>
      <c r="C298" s="28">
        <f t="shared" si="4"/>
        <v>1999.4166666666667</v>
      </c>
      <c r="D298" s="42">
        <v>29.04</v>
      </c>
      <c r="E298" s="41">
        <v>28.94</v>
      </c>
      <c r="F298" s="41">
        <v>29.02</v>
      </c>
      <c r="H298" s="41">
        <v>29.05</v>
      </c>
      <c r="I298" s="41">
        <v>29.2</v>
      </c>
      <c r="K298" s="41"/>
      <c r="L298" s="41"/>
      <c r="M298" s="42"/>
      <c r="N298" s="41">
        <v>29.45</v>
      </c>
      <c r="O298" s="41"/>
      <c r="P298" s="41"/>
      <c r="Q298" s="41"/>
      <c r="R298" s="41">
        <v>28.7</v>
      </c>
      <c r="S298" s="41">
        <v>29.65</v>
      </c>
      <c r="T298" s="41">
        <v>29.45</v>
      </c>
      <c r="U298" s="41">
        <v>29.45</v>
      </c>
      <c r="V298" s="41">
        <v>29.7</v>
      </c>
      <c r="X298" s="41">
        <v>30.22</v>
      </c>
      <c r="Z298" s="41">
        <v>29.08</v>
      </c>
      <c r="AB298" s="28"/>
      <c r="AE298" s="28"/>
      <c r="AF298" s="28"/>
    </row>
    <row r="299" spans="1:32" x14ac:dyDescent="0.25">
      <c r="A299" s="37">
        <v>1999</v>
      </c>
      <c r="B299" s="37">
        <v>7</v>
      </c>
      <c r="C299" s="28">
        <f t="shared" si="4"/>
        <v>1999.5</v>
      </c>
      <c r="D299" s="42">
        <v>28.41</v>
      </c>
      <c r="E299" s="41">
        <v>28.47</v>
      </c>
      <c r="F299" s="41">
        <v>28.69</v>
      </c>
      <c r="H299" s="41">
        <v>28.88</v>
      </c>
      <c r="I299" s="41">
        <v>28.92</v>
      </c>
      <c r="K299" s="41"/>
      <c r="L299" s="41"/>
      <c r="M299" s="42"/>
      <c r="N299" s="41">
        <v>28.91</v>
      </c>
      <c r="O299" s="41"/>
      <c r="P299" s="41"/>
      <c r="Q299" s="41"/>
      <c r="R299" s="41">
        <v>28.08</v>
      </c>
      <c r="S299" s="41">
        <v>29.27</v>
      </c>
      <c r="T299" s="41">
        <v>28.77</v>
      </c>
      <c r="U299" s="41">
        <v>29.04</v>
      </c>
      <c r="V299" s="41">
        <v>28.85</v>
      </c>
      <c r="X299" s="41">
        <v>29.59</v>
      </c>
      <c r="Z299" s="41">
        <v>28.96</v>
      </c>
      <c r="AB299" s="28"/>
      <c r="AE299" s="28"/>
      <c r="AF299" s="28"/>
    </row>
    <row r="300" spans="1:32" x14ac:dyDescent="0.25">
      <c r="A300" s="37">
        <v>1999</v>
      </c>
      <c r="B300" s="37">
        <v>8</v>
      </c>
      <c r="C300" s="28">
        <f t="shared" si="4"/>
        <v>1999.5833333333333</v>
      </c>
      <c r="D300" s="42">
        <v>28.52</v>
      </c>
      <c r="E300" s="41">
        <v>28.58</v>
      </c>
      <c r="F300" s="41">
        <v>28.67</v>
      </c>
      <c r="H300" s="41">
        <v>28.7</v>
      </c>
      <c r="I300" s="41">
        <v>28.83</v>
      </c>
      <c r="K300" s="41"/>
      <c r="L300" s="41"/>
      <c r="M300" s="42">
        <v>30.3</v>
      </c>
      <c r="N300" s="41">
        <v>28.86</v>
      </c>
      <c r="O300" s="41">
        <v>30</v>
      </c>
      <c r="P300" s="41">
        <v>30.3</v>
      </c>
      <c r="Q300" s="41">
        <v>30.3</v>
      </c>
      <c r="R300" s="41">
        <v>28.32</v>
      </c>
      <c r="S300" s="41">
        <v>28.8</v>
      </c>
      <c r="T300" s="41">
        <v>28.62</v>
      </c>
      <c r="U300" s="41">
        <v>28.65</v>
      </c>
      <c r="V300" s="41">
        <v>28.58</v>
      </c>
      <c r="X300" s="41">
        <v>29.37</v>
      </c>
      <c r="Z300" s="41">
        <v>28.66</v>
      </c>
      <c r="AB300" s="28"/>
      <c r="AE300" s="28"/>
      <c r="AF300" s="28"/>
    </row>
    <row r="301" spans="1:32" x14ac:dyDescent="0.25">
      <c r="A301" s="37">
        <v>1999</v>
      </c>
      <c r="B301" s="37">
        <v>9</v>
      </c>
      <c r="C301" s="28">
        <f t="shared" si="4"/>
        <v>1999.6666666666667</v>
      </c>
      <c r="D301" s="42">
        <v>28.42</v>
      </c>
      <c r="E301" s="41">
        <v>28.78</v>
      </c>
      <c r="F301" s="41">
        <v>29.25</v>
      </c>
      <c r="H301" s="41">
        <v>29.41</v>
      </c>
      <c r="I301" s="41">
        <v>29.6</v>
      </c>
      <c r="K301" s="41"/>
      <c r="L301" s="41"/>
      <c r="M301" s="42">
        <v>29.62</v>
      </c>
      <c r="N301" s="41">
        <v>29.86</v>
      </c>
      <c r="O301" s="41">
        <v>29.6</v>
      </c>
      <c r="P301" s="41">
        <v>29.56</v>
      </c>
      <c r="Q301" s="41">
        <v>29.62</v>
      </c>
      <c r="R301" s="41">
        <v>29</v>
      </c>
      <c r="S301" s="41"/>
      <c r="T301" s="41">
        <v>29.95</v>
      </c>
      <c r="U301" s="41">
        <v>29.54</v>
      </c>
      <c r="V301" s="41">
        <v>29.4</v>
      </c>
      <c r="X301" s="41">
        <v>30.38</v>
      </c>
      <c r="Z301" s="41">
        <v>29.17</v>
      </c>
      <c r="AB301" s="28"/>
      <c r="AE301" s="28"/>
      <c r="AF301" s="28"/>
    </row>
    <row r="302" spans="1:32" x14ac:dyDescent="0.25">
      <c r="A302" s="37">
        <v>1999</v>
      </c>
      <c r="B302" s="37">
        <v>10</v>
      </c>
      <c r="C302" s="28">
        <f t="shared" si="4"/>
        <v>1999.75</v>
      </c>
      <c r="D302" s="42">
        <v>27.93</v>
      </c>
      <c r="E302" s="41">
        <v>28.4</v>
      </c>
      <c r="F302" s="41">
        <v>29.12</v>
      </c>
      <c r="H302" s="41">
        <v>29.34</v>
      </c>
      <c r="I302" s="41">
        <v>29.35</v>
      </c>
      <c r="K302" s="41"/>
      <c r="L302" s="41"/>
      <c r="M302" s="42">
        <v>28.98</v>
      </c>
      <c r="N302" s="41">
        <v>29.41</v>
      </c>
      <c r="O302" s="41">
        <v>29.1</v>
      </c>
      <c r="P302" s="41">
        <v>29.08</v>
      </c>
      <c r="Q302" s="41">
        <v>29.1</v>
      </c>
      <c r="R302" s="41">
        <v>28.47</v>
      </c>
      <c r="S302" s="41"/>
      <c r="T302" s="41">
        <v>29.4</v>
      </c>
      <c r="U302" s="41">
        <v>29.7</v>
      </c>
      <c r="V302" s="41">
        <v>29.3</v>
      </c>
      <c r="X302" s="41">
        <v>30.09</v>
      </c>
      <c r="Z302" s="41">
        <v>29.13</v>
      </c>
      <c r="AB302" s="28"/>
      <c r="AE302" s="28"/>
      <c r="AF302" s="28"/>
    </row>
    <row r="303" spans="1:32" x14ac:dyDescent="0.25">
      <c r="A303" s="37">
        <v>1999</v>
      </c>
      <c r="B303" s="37">
        <v>11</v>
      </c>
      <c r="C303" s="28">
        <f t="shared" si="4"/>
        <v>1999.8333333333333</v>
      </c>
      <c r="D303" s="42">
        <v>27.23</v>
      </c>
      <c r="E303" s="41">
        <v>27.86</v>
      </c>
      <c r="F303" s="41">
        <v>28.39</v>
      </c>
      <c r="H303" s="41">
        <v>28.47</v>
      </c>
      <c r="I303" s="41">
        <v>28.36</v>
      </c>
      <c r="K303" s="41"/>
      <c r="L303" s="41"/>
      <c r="M303" s="42">
        <v>28.07</v>
      </c>
      <c r="N303" s="41">
        <v>28.25</v>
      </c>
      <c r="O303" s="41">
        <v>27.73</v>
      </c>
      <c r="P303" s="41">
        <v>27.73</v>
      </c>
      <c r="Q303" s="41">
        <v>27.9</v>
      </c>
      <c r="R303" s="41">
        <v>27.45</v>
      </c>
      <c r="S303" s="41"/>
      <c r="T303" s="41">
        <v>28.22</v>
      </c>
      <c r="U303" s="41">
        <v>28.3</v>
      </c>
      <c r="V303" s="41">
        <v>28.03</v>
      </c>
      <c r="X303" s="41">
        <v>28.79</v>
      </c>
      <c r="AB303" s="28"/>
      <c r="AE303" s="28"/>
      <c r="AF303" s="28"/>
    </row>
    <row r="304" spans="1:32" x14ac:dyDescent="0.25">
      <c r="A304" s="37">
        <v>1999</v>
      </c>
      <c r="B304" s="37">
        <v>12</v>
      </c>
      <c r="C304" s="28">
        <f t="shared" si="4"/>
        <v>1999.9166666666667</v>
      </c>
      <c r="D304" s="42">
        <v>26.37</v>
      </c>
      <c r="F304" s="41">
        <v>27.07</v>
      </c>
      <c r="H304" s="41">
        <v>27.19</v>
      </c>
      <c r="I304" s="41">
        <v>27.05</v>
      </c>
      <c r="K304" s="41"/>
      <c r="L304" s="41"/>
      <c r="M304" s="42">
        <v>26.35</v>
      </c>
      <c r="N304" s="41">
        <v>26.38</v>
      </c>
      <c r="O304" s="41">
        <v>25.93</v>
      </c>
      <c r="P304" s="41">
        <v>25.83</v>
      </c>
      <c r="Q304" s="41">
        <v>25.9</v>
      </c>
      <c r="R304" s="41">
        <v>25.16</v>
      </c>
      <c r="T304" s="41">
        <v>26.67</v>
      </c>
      <c r="U304" s="41">
        <v>27.28</v>
      </c>
      <c r="V304" s="41">
        <v>25.7</v>
      </c>
      <c r="X304" s="41">
        <v>26.91</v>
      </c>
      <c r="AB304" s="28"/>
      <c r="AE304" s="28"/>
      <c r="AF304" s="28"/>
    </row>
    <row r="305" spans="1:32" x14ac:dyDescent="0.25">
      <c r="A305" s="37">
        <v>2000</v>
      </c>
      <c r="B305" s="37">
        <v>1</v>
      </c>
      <c r="C305" s="28">
        <f t="shared" si="4"/>
        <v>2000</v>
      </c>
      <c r="D305" s="42">
        <v>26.24</v>
      </c>
      <c r="E305" s="41">
        <v>26.23</v>
      </c>
      <c r="F305" s="41">
        <v>26.84</v>
      </c>
      <c r="H305" s="41">
        <v>26.9</v>
      </c>
      <c r="I305" s="41">
        <v>26.85</v>
      </c>
      <c r="K305" s="41"/>
      <c r="L305" s="41"/>
      <c r="M305" s="42">
        <v>26.38</v>
      </c>
      <c r="N305" s="41">
        <v>26.37</v>
      </c>
      <c r="O305" s="41">
        <v>26.05</v>
      </c>
      <c r="P305" s="41">
        <v>25.98</v>
      </c>
      <c r="Q305" s="41">
        <v>25.9</v>
      </c>
      <c r="R305" s="41">
        <v>25.25</v>
      </c>
      <c r="T305" s="41">
        <v>26.4</v>
      </c>
      <c r="U305" s="41">
        <v>26.62</v>
      </c>
      <c r="V305" s="41">
        <v>25.85</v>
      </c>
      <c r="X305" s="41">
        <v>27.14</v>
      </c>
      <c r="AB305" s="28"/>
      <c r="AE305" s="28"/>
      <c r="AF305" s="28"/>
    </row>
    <row r="306" spans="1:32" x14ac:dyDescent="0.25">
      <c r="A306" s="37">
        <v>2000</v>
      </c>
      <c r="B306" s="37">
        <v>2</v>
      </c>
      <c r="C306" s="28">
        <f t="shared" si="4"/>
        <v>2000.0833333333333</v>
      </c>
      <c r="D306" s="42">
        <v>26.45</v>
      </c>
      <c r="E306" s="41">
        <v>26.39</v>
      </c>
      <c r="F306" s="41">
        <v>27</v>
      </c>
      <c r="H306" s="41">
        <v>27.07</v>
      </c>
      <c r="I306" s="41">
        <v>26.94</v>
      </c>
      <c r="K306" s="41"/>
      <c r="L306" s="41"/>
      <c r="M306" s="42">
        <v>27</v>
      </c>
      <c r="N306" s="41">
        <v>26.94</v>
      </c>
      <c r="O306" s="41">
        <v>26.33</v>
      </c>
      <c r="P306" s="41">
        <v>26.43</v>
      </c>
      <c r="Q306" s="41">
        <v>26.4</v>
      </c>
      <c r="R306" s="41">
        <v>25.88</v>
      </c>
      <c r="T306" s="41">
        <v>26.62</v>
      </c>
      <c r="U306" s="41">
        <v>26.76</v>
      </c>
      <c r="V306" s="41">
        <v>26.63</v>
      </c>
      <c r="X306" s="41">
        <v>27.49</v>
      </c>
      <c r="AB306" s="28"/>
      <c r="AE306" s="28"/>
      <c r="AF306" s="28"/>
    </row>
    <row r="307" spans="1:32" x14ac:dyDescent="0.25">
      <c r="A307" s="37">
        <v>2000</v>
      </c>
      <c r="B307" s="37">
        <v>3</v>
      </c>
      <c r="C307" s="28">
        <f t="shared" si="4"/>
        <v>2000.1666666666667</v>
      </c>
      <c r="D307" s="42">
        <v>27.08</v>
      </c>
      <c r="E307" s="41">
        <v>26.89</v>
      </c>
      <c r="F307" s="41">
        <v>27.27</v>
      </c>
      <c r="H307" s="41">
        <v>27.28</v>
      </c>
      <c r="I307" s="41">
        <v>27.27</v>
      </c>
      <c r="K307" s="41"/>
      <c r="L307" s="41"/>
      <c r="M307" s="42">
        <v>26.6</v>
      </c>
      <c r="N307" s="41">
        <v>27.38</v>
      </c>
      <c r="O307" s="41">
        <v>26.54</v>
      </c>
      <c r="P307" s="41">
        <v>26.54</v>
      </c>
      <c r="Q307" s="41">
        <v>26.54</v>
      </c>
      <c r="R307" s="41">
        <v>26.65</v>
      </c>
      <c r="T307" s="41">
        <v>27.03</v>
      </c>
      <c r="U307" s="41">
        <v>27.05</v>
      </c>
      <c r="V307" s="41">
        <v>26.64</v>
      </c>
      <c r="X307" s="41">
        <v>27.7</v>
      </c>
      <c r="AB307" s="28"/>
      <c r="AE307" s="28"/>
      <c r="AF307" s="28"/>
    </row>
    <row r="308" spans="1:32" x14ac:dyDescent="0.25">
      <c r="A308" s="37">
        <v>2000</v>
      </c>
      <c r="B308" s="37">
        <v>4</v>
      </c>
      <c r="C308" s="28">
        <f t="shared" si="4"/>
        <v>2000.25</v>
      </c>
      <c r="D308" s="42">
        <v>27.56</v>
      </c>
      <c r="E308" s="41">
        <v>27.86</v>
      </c>
      <c r="F308" s="41">
        <v>28.21</v>
      </c>
      <c r="H308" s="41">
        <v>28.03</v>
      </c>
      <c r="I308" s="41">
        <v>28.08</v>
      </c>
      <c r="K308" s="41"/>
      <c r="L308" s="41"/>
      <c r="M308" s="42">
        <v>28.05</v>
      </c>
      <c r="N308" s="41">
        <v>28.5</v>
      </c>
      <c r="O308" s="41">
        <v>27.95</v>
      </c>
      <c r="P308" s="41">
        <v>27.98</v>
      </c>
      <c r="Q308" s="41">
        <v>27.98</v>
      </c>
      <c r="R308" s="41">
        <v>27.95</v>
      </c>
      <c r="T308" s="41">
        <v>28.32</v>
      </c>
      <c r="U308" s="41">
        <v>28.05</v>
      </c>
      <c r="V308" s="41">
        <v>28</v>
      </c>
      <c r="X308" s="41">
        <v>28.96</v>
      </c>
      <c r="AB308" s="28"/>
      <c r="AE308" s="28"/>
      <c r="AF308" s="28"/>
    </row>
    <row r="309" spans="1:32" x14ac:dyDescent="0.25">
      <c r="A309" s="37">
        <v>2000</v>
      </c>
      <c r="B309" s="37">
        <v>5</v>
      </c>
      <c r="C309" s="28">
        <f t="shared" si="4"/>
        <v>2000.3333333333333</v>
      </c>
      <c r="E309" s="41">
        <v>28.5</v>
      </c>
      <c r="F309" s="41">
        <v>28.59</v>
      </c>
      <c r="H309" s="41">
        <v>28.43</v>
      </c>
      <c r="I309" s="41">
        <v>28.5</v>
      </c>
      <c r="K309" s="41"/>
      <c r="L309" s="41"/>
      <c r="M309" s="42">
        <v>28.53</v>
      </c>
      <c r="N309" s="41">
        <v>28.92</v>
      </c>
      <c r="O309" s="41">
        <v>28.64</v>
      </c>
      <c r="P309" s="41">
        <v>28.62</v>
      </c>
      <c r="Q309" s="41">
        <v>28.58</v>
      </c>
      <c r="R309" s="41">
        <v>28.51</v>
      </c>
      <c r="T309" s="41">
        <v>28.78</v>
      </c>
      <c r="U309" s="41">
        <v>28.57</v>
      </c>
      <c r="V309" s="41">
        <v>28.72</v>
      </c>
      <c r="X309" s="41">
        <v>29.4</v>
      </c>
      <c r="AB309" s="28"/>
      <c r="AE309" s="28"/>
      <c r="AF309" s="28"/>
    </row>
    <row r="310" spans="1:32" x14ac:dyDescent="0.25">
      <c r="A310" s="37">
        <v>2000</v>
      </c>
      <c r="B310" s="37">
        <v>6</v>
      </c>
      <c r="C310" s="28">
        <f t="shared" si="4"/>
        <v>2000.4166666666667</v>
      </c>
      <c r="E310" s="41">
        <v>28.63</v>
      </c>
      <c r="F310" s="41">
        <v>28.78</v>
      </c>
      <c r="H310" s="41">
        <v>28.59</v>
      </c>
      <c r="I310" s="41">
        <v>28.81</v>
      </c>
      <c r="K310" s="41"/>
      <c r="L310" s="41"/>
      <c r="M310" s="42">
        <v>28.16</v>
      </c>
      <c r="N310" s="41">
        <v>28.99</v>
      </c>
      <c r="O310" s="41">
        <v>28.6</v>
      </c>
      <c r="P310" s="41">
        <v>28.73</v>
      </c>
      <c r="Q310" s="41">
        <v>28.6</v>
      </c>
      <c r="R310" s="41">
        <v>28.4</v>
      </c>
      <c r="T310" s="41">
        <v>29.07</v>
      </c>
      <c r="U310" s="41">
        <v>28.87</v>
      </c>
      <c r="V310" s="41">
        <v>28.35</v>
      </c>
      <c r="X310" s="41">
        <v>29.57</v>
      </c>
      <c r="AB310" s="28"/>
      <c r="AE310" s="28"/>
      <c r="AF310" s="28"/>
    </row>
    <row r="311" spans="1:32" x14ac:dyDescent="0.25">
      <c r="A311" s="37">
        <v>2000</v>
      </c>
      <c r="B311" s="37">
        <v>7</v>
      </c>
      <c r="C311" s="28">
        <f t="shared" si="4"/>
        <v>2000.5</v>
      </c>
      <c r="D311" s="42">
        <v>27.95</v>
      </c>
      <c r="E311" s="41">
        <v>28.15</v>
      </c>
      <c r="F311" s="41">
        <v>28.28</v>
      </c>
      <c r="H311" s="41">
        <v>28.07</v>
      </c>
      <c r="I311" s="41">
        <v>28.3</v>
      </c>
      <c r="K311" s="41"/>
      <c r="L311" s="41"/>
      <c r="M311" s="42">
        <v>27.96</v>
      </c>
      <c r="N311" s="41">
        <v>28.41</v>
      </c>
      <c r="O311" s="41">
        <v>27.58</v>
      </c>
      <c r="P311" s="41">
        <v>27.65</v>
      </c>
      <c r="Q311" s="41">
        <v>27.65</v>
      </c>
      <c r="R311" s="41">
        <v>27.95</v>
      </c>
      <c r="T311" s="41">
        <v>28.37</v>
      </c>
      <c r="U311" s="41">
        <v>28.32</v>
      </c>
      <c r="V311" s="41">
        <v>27.65</v>
      </c>
      <c r="X311" s="41">
        <v>29.18</v>
      </c>
      <c r="AB311" s="28"/>
      <c r="AE311" s="28"/>
      <c r="AF311" s="28"/>
    </row>
    <row r="312" spans="1:32" x14ac:dyDescent="0.25">
      <c r="A312" s="37">
        <v>2000</v>
      </c>
      <c r="B312" s="37">
        <v>8</v>
      </c>
      <c r="C312" s="28">
        <f t="shared" si="4"/>
        <v>2000.5833333333333</v>
      </c>
      <c r="D312" s="42">
        <v>29.77</v>
      </c>
      <c r="E312" s="41">
        <v>28.3</v>
      </c>
      <c r="F312" s="41">
        <v>28.5</v>
      </c>
      <c r="H312" s="41">
        <v>28.41</v>
      </c>
      <c r="I312" s="41">
        <v>28.56</v>
      </c>
      <c r="K312" s="41"/>
      <c r="L312" s="41"/>
      <c r="M312" s="42">
        <v>28.08</v>
      </c>
      <c r="N312" s="41">
        <v>28.72</v>
      </c>
      <c r="O312" s="41">
        <v>27.9</v>
      </c>
      <c r="P312" s="41">
        <v>27.84</v>
      </c>
      <c r="Q312" s="41">
        <v>27.84</v>
      </c>
      <c r="R312" s="41">
        <v>27.94</v>
      </c>
      <c r="T312" s="41">
        <v>28.65</v>
      </c>
      <c r="U312" s="41">
        <v>28.57</v>
      </c>
      <c r="V312" s="41">
        <v>28.04</v>
      </c>
      <c r="X312" s="41">
        <v>29.5</v>
      </c>
      <c r="AB312" s="28"/>
      <c r="AE312" s="28"/>
      <c r="AF312" s="28"/>
    </row>
    <row r="313" spans="1:32" x14ac:dyDescent="0.25">
      <c r="A313" s="37">
        <v>2000</v>
      </c>
      <c r="B313" s="37">
        <v>9</v>
      </c>
      <c r="C313" s="28">
        <f t="shared" si="4"/>
        <v>2000.6666666666667</v>
      </c>
      <c r="D313" s="42">
        <v>29.28</v>
      </c>
      <c r="E313" s="41">
        <v>28.52</v>
      </c>
      <c r="F313" s="41">
        <v>28.94</v>
      </c>
      <c r="H313" s="41">
        <v>29.21</v>
      </c>
      <c r="I313" s="41">
        <v>29.19</v>
      </c>
      <c r="K313" s="41"/>
      <c r="L313" s="41"/>
      <c r="M313" s="42">
        <v>28.23</v>
      </c>
      <c r="N313" s="41">
        <v>29.85</v>
      </c>
      <c r="O313" s="41">
        <v>29.63</v>
      </c>
      <c r="P313" s="41">
        <v>29.55</v>
      </c>
      <c r="Q313" s="41">
        <v>29.7</v>
      </c>
      <c r="R313" s="41">
        <v>28.86</v>
      </c>
      <c r="T313" s="41">
        <v>29.06</v>
      </c>
      <c r="U313" s="41">
        <v>28.83</v>
      </c>
      <c r="V313" s="41">
        <v>29.7</v>
      </c>
      <c r="X313" s="41"/>
      <c r="AB313" s="28"/>
      <c r="AE313" s="28"/>
      <c r="AF313" s="28"/>
    </row>
    <row r="314" spans="1:32" x14ac:dyDescent="0.25">
      <c r="A314" s="37">
        <v>2000</v>
      </c>
      <c r="B314" s="37">
        <v>10</v>
      </c>
      <c r="C314" s="28">
        <f t="shared" ref="C314:C377" si="5">A314+(B314-1)/12</f>
        <v>2000.75</v>
      </c>
      <c r="D314" s="42">
        <v>28.72</v>
      </c>
      <c r="E314" s="41">
        <v>27.91</v>
      </c>
      <c r="F314" s="41">
        <v>28.83</v>
      </c>
      <c r="H314" s="41">
        <v>28.98</v>
      </c>
      <c r="I314" s="41">
        <v>28.98</v>
      </c>
      <c r="K314" s="41"/>
      <c r="L314" s="41"/>
      <c r="M314" s="42">
        <v>29.08</v>
      </c>
      <c r="N314" s="41">
        <v>29.55</v>
      </c>
      <c r="O314" s="41">
        <v>29.27</v>
      </c>
      <c r="P314" s="41">
        <v>29.27</v>
      </c>
      <c r="Q314" s="41">
        <v>29.27</v>
      </c>
      <c r="R314" s="41">
        <v>28.68</v>
      </c>
      <c r="T314" s="41"/>
      <c r="U314" s="41"/>
      <c r="V314" s="41">
        <v>29.3</v>
      </c>
      <c r="X314" s="41"/>
      <c r="AB314" s="28"/>
      <c r="AE314" s="28"/>
      <c r="AF314" s="28"/>
    </row>
    <row r="315" spans="1:32" x14ac:dyDescent="0.25">
      <c r="A315" s="37">
        <v>2000</v>
      </c>
      <c r="B315" s="37">
        <v>11</v>
      </c>
      <c r="C315" s="28">
        <f t="shared" si="5"/>
        <v>2000.8333333333333</v>
      </c>
      <c r="D315" s="42">
        <v>28.55</v>
      </c>
      <c r="E315" s="41">
        <v>27.5</v>
      </c>
      <c r="F315" s="41">
        <v>28.77</v>
      </c>
      <c r="H315" s="41">
        <v>28.67</v>
      </c>
      <c r="I315" s="41">
        <v>29.06</v>
      </c>
      <c r="K315" s="41"/>
      <c r="L315" s="41"/>
      <c r="M315" s="42">
        <v>28.78</v>
      </c>
      <c r="N315" s="41">
        <v>28.75</v>
      </c>
      <c r="O315" s="41">
        <v>28.58</v>
      </c>
      <c r="P315" s="41">
        <v>28.58</v>
      </c>
      <c r="Q315" s="41">
        <v>28.63</v>
      </c>
      <c r="R315" s="41"/>
      <c r="T315" s="41"/>
      <c r="U315" s="41"/>
      <c r="V315" s="41">
        <v>28.53</v>
      </c>
      <c r="X315" s="41"/>
      <c r="AB315" s="28"/>
      <c r="AE315" s="28"/>
      <c r="AF315" s="28"/>
    </row>
    <row r="316" spans="1:32" x14ac:dyDescent="0.25">
      <c r="A316" s="37">
        <v>2000</v>
      </c>
      <c r="B316" s="37">
        <v>12</v>
      </c>
      <c r="C316" s="28">
        <f t="shared" si="5"/>
        <v>2000.9166666666667</v>
      </c>
      <c r="D316" s="42">
        <v>27.76</v>
      </c>
      <c r="E316" s="41">
        <v>26.74</v>
      </c>
      <c r="F316" s="41">
        <v>27.98</v>
      </c>
      <c r="H316" s="41">
        <v>27.97</v>
      </c>
      <c r="I316" s="41">
        <v>28.25</v>
      </c>
      <c r="K316" s="41"/>
      <c r="L316" s="41"/>
      <c r="M316" s="42">
        <v>27.5</v>
      </c>
      <c r="N316" s="41">
        <v>27.94</v>
      </c>
      <c r="O316" s="41">
        <v>27.53</v>
      </c>
      <c r="P316" s="41">
        <v>27.53</v>
      </c>
      <c r="Q316" s="41">
        <v>27.45</v>
      </c>
      <c r="R316" s="41"/>
      <c r="S316" s="41">
        <v>27.37</v>
      </c>
      <c r="T316" s="41"/>
      <c r="U316" s="41"/>
      <c r="V316" s="41">
        <v>27.6</v>
      </c>
      <c r="W316" s="41">
        <v>27.75</v>
      </c>
      <c r="X316" s="41">
        <v>28.11</v>
      </c>
      <c r="AB316" s="28"/>
      <c r="AE316" s="28"/>
      <c r="AF316" s="28"/>
    </row>
    <row r="317" spans="1:32" x14ac:dyDescent="0.25">
      <c r="A317" s="37">
        <v>2001</v>
      </c>
      <c r="B317" s="37">
        <v>1</v>
      </c>
      <c r="C317" s="28">
        <f t="shared" si="5"/>
        <v>2001</v>
      </c>
      <c r="D317" s="42">
        <v>26.93</v>
      </c>
      <c r="E317" s="41">
        <v>25.93</v>
      </c>
      <c r="F317" s="41">
        <v>27.31</v>
      </c>
      <c r="H317" s="41">
        <v>27.34</v>
      </c>
      <c r="I317" s="41">
        <v>27.57</v>
      </c>
      <c r="K317" s="41"/>
      <c r="L317" s="41"/>
      <c r="M317" s="42">
        <v>27.65</v>
      </c>
      <c r="N317" s="41">
        <v>27.34</v>
      </c>
      <c r="O317" s="41">
        <v>27.3</v>
      </c>
      <c r="P317" s="41">
        <v>27.18</v>
      </c>
      <c r="Q317" s="41">
        <v>27.23</v>
      </c>
      <c r="R317" s="41"/>
      <c r="S317" s="41">
        <v>26.99</v>
      </c>
      <c r="T317" s="41"/>
      <c r="U317" s="41"/>
      <c r="V317" s="41">
        <v>27.15</v>
      </c>
      <c r="W317" s="41">
        <v>27.26</v>
      </c>
      <c r="X317" s="41">
        <v>27.8</v>
      </c>
      <c r="AB317" s="28"/>
      <c r="AE317" s="28"/>
      <c r="AF317" s="28"/>
    </row>
    <row r="318" spans="1:32" x14ac:dyDescent="0.25">
      <c r="A318" s="37">
        <v>2001</v>
      </c>
      <c r="B318" s="37">
        <v>2</v>
      </c>
      <c r="C318" s="28">
        <f t="shared" si="5"/>
        <v>2001.0833333333333</v>
      </c>
      <c r="D318" s="42">
        <v>26.68</v>
      </c>
      <c r="E318" s="41">
        <v>25.77</v>
      </c>
      <c r="F318" s="41">
        <v>27.01</v>
      </c>
      <c r="H318" s="41">
        <v>27.11</v>
      </c>
      <c r="I318" s="41">
        <v>27.23</v>
      </c>
      <c r="K318" s="41"/>
      <c r="L318" s="41"/>
      <c r="M318" s="42">
        <v>27.32</v>
      </c>
      <c r="N318" s="41">
        <v>27.01</v>
      </c>
      <c r="O318" s="41">
        <v>27.04</v>
      </c>
      <c r="P318" s="41">
        <v>26.98</v>
      </c>
      <c r="Q318" s="41">
        <v>27.04</v>
      </c>
      <c r="R318" s="41">
        <v>26.15</v>
      </c>
      <c r="S318" s="41">
        <v>26.82</v>
      </c>
      <c r="T318" s="41">
        <v>26.92</v>
      </c>
      <c r="U318" s="41"/>
      <c r="V318" s="41">
        <v>27.02</v>
      </c>
      <c r="W318" s="41">
        <v>27.08</v>
      </c>
      <c r="X318" s="41">
        <v>27.59</v>
      </c>
      <c r="AB318" s="28"/>
      <c r="AE318" s="28"/>
      <c r="AF318" s="28"/>
    </row>
    <row r="319" spans="1:32" x14ac:dyDescent="0.25">
      <c r="A319" s="37">
        <v>2001</v>
      </c>
      <c r="B319" s="37">
        <v>3</v>
      </c>
      <c r="C319" s="28">
        <f t="shared" si="5"/>
        <v>2001.1666666666667</v>
      </c>
      <c r="D319" s="42">
        <v>27.37</v>
      </c>
      <c r="E319" s="41">
        <v>26.52</v>
      </c>
      <c r="F319" s="41">
        <v>27.23</v>
      </c>
      <c r="H319" s="41">
        <v>27.45</v>
      </c>
      <c r="I319" s="41">
        <v>27.67</v>
      </c>
      <c r="K319" s="41"/>
      <c r="L319" s="41"/>
      <c r="M319" s="42">
        <v>27.95</v>
      </c>
      <c r="N319" s="41">
        <v>28.02</v>
      </c>
      <c r="O319" s="41">
        <v>27.9</v>
      </c>
      <c r="P319" s="41">
        <v>27.85</v>
      </c>
      <c r="Q319" s="41">
        <v>27.9</v>
      </c>
      <c r="R319" s="41">
        <v>27.36</v>
      </c>
      <c r="S319" s="41">
        <v>27.82</v>
      </c>
      <c r="T319" s="41">
        <v>27.74</v>
      </c>
      <c r="U319" s="41"/>
      <c r="V319" s="41">
        <v>27.88</v>
      </c>
      <c r="W319" s="41">
        <v>27.87</v>
      </c>
      <c r="X319" s="41">
        <v>28.52</v>
      </c>
      <c r="AB319" s="28"/>
      <c r="AE319" s="28"/>
      <c r="AF319" s="28"/>
    </row>
    <row r="320" spans="1:32" x14ac:dyDescent="0.25">
      <c r="A320" s="37">
        <v>2001</v>
      </c>
      <c r="B320" s="37">
        <v>4</v>
      </c>
      <c r="C320" s="28">
        <f t="shared" si="5"/>
        <v>2001.25</v>
      </c>
      <c r="D320" s="42">
        <v>27.69</v>
      </c>
      <c r="E320" s="41">
        <v>26.7</v>
      </c>
      <c r="F320" s="41">
        <v>27.61</v>
      </c>
      <c r="H320" s="41">
        <v>27.61</v>
      </c>
      <c r="I320" s="41">
        <v>27.81</v>
      </c>
      <c r="K320" s="41"/>
      <c r="L320" s="41"/>
      <c r="M320" s="42">
        <v>28.23</v>
      </c>
      <c r="N320" s="41">
        <v>27.93</v>
      </c>
      <c r="O320" s="41">
        <v>28.23</v>
      </c>
      <c r="P320" s="41">
        <v>28.2</v>
      </c>
      <c r="Q320" s="41">
        <v>28.08</v>
      </c>
      <c r="R320" s="41">
        <v>27.42</v>
      </c>
      <c r="S320" s="41">
        <v>27.74</v>
      </c>
      <c r="T320" s="41">
        <v>27.9</v>
      </c>
      <c r="U320" s="41"/>
      <c r="V320" s="41">
        <v>28</v>
      </c>
      <c r="W320" s="41">
        <v>27.91</v>
      </c>
      <c r="X320" s="41">
        <v>28.95</v>
      </c>
      <c r="AB320" s="28"/>
      <c r="AE320" s="28"/>
      <c r="AF320" s="28"/>
    </row>
    <row r="321" spans="1:39" x14ac:dyDescent="0.25">
      <c r="A321" s="37">
        <v>2001</v>
      </c>
      <c r="B321" s="37">
        <v>5</v>
      </c>
      <c r="C321" s="28">
        <f t="shared" si="5"/>
        <v>2001.3333333333333</v>
      </c>
      <c r="D321" s="42">
        <v>28.89</v>
      </c>
      <c r="F321" s="41">
        <v>28.33</v>
      </c>
      <c r="H321" s="41">
        <v>28.62</v>
      </c>
      <c r="I321" s="41">
        <v>28.6</v>
      </c>
      <c r="K321" s="41"/>
      <c r="L321" s="41"/>
      <c r="M321" s="42">
        <v>28.53</v>
      </c>
      <c r="N321" s="41">
        <v>29.29</v>
      </c>
      <c r="O321" s="41">
        <v>28.12</v>
      </c>
      <c r="P321" s="41">
        <v>28.3</v>
      </c>
      <c r="Q321" s="41">
        <v>28.36</v>
      </c>
      <c r="R321" s="41">
        <v>28.7</v>
      </c>
      <c r="S321" s="41">
        <v>28.93</v>
      </c>
      <c r="T321" s="41">
        <v>28.65</v>
      </c>
      <c r="U321" s="41"/>
      <c r="V321" s="41">
        <v>28.8</v>
      </c>
      <c r="W321" s="41">
        <v>28.72</v>
      </c>
      <c r="X321" s="41">
        <v>29.78</v>
      </c>
      <c r="AB321" s="28"/>
      <c r="AE321" s="28"/>
      <c r="AF321" s="28"/>
    </row>
    <row r="322" spans="1:39" x14ac:dyDescent="0.25">
      <c r="A322" s="37">
        <v>2001</v>
      </c>
      <c r="B322" s="37">
        <v>6</v>
      </c>
      <c r="C322" s="28">
        <f t="shared" si="5"/>
        <v>2001.4166666666667</v>
      </c>
      <c r="D322" s="42">
        <v>28.91</v>
      </c>
      <c r="F322" s="41">
        <v>28.91</v>
      </c>
      <c r="H322" s="41">
        <v>28.83</v>
      </c>
      <c r="I322" s="41">
        <v>29.2</v>
      </c>
      <c r="K322" s="41"/>
      <c r="L322" s="41"/>
      <c r="M322" s="42">
        <v>29.45</v>
      </c>
      <c r="N322" s="41">
        <v>29.23</v>
      </c>
      <c r="O322" s="41">
        <v>29.35</v>
      </c>
      <c r="P322" s="41">
        <v>29.38</v>
      </c>
      <c r="Q322" s="41">
        <v>29.38</v>
      </c>
      <c r="R322" s="41">
        <v>28.57</v>
      </c>
      <c r="S322" s="41">
        <v>29</v>
      </c>
      <c r="T322" s="41">
        <v>29.13</v>
      </c>
      <c r="U322" s="41"/>
      <c r="V322" s="41">
        <v>29.25</v>
      </c>
      <c r="W322" s="41">
        <v>28.95</v>
      </c>
      <c r="X322" s="41">
        <v>29.63</v>
      </c>
      <c r="AB322" s="28"/>
      <c r="AE322" s="28"/>
      <c r="AF322" s="28"/>
    </row>
    <row r="323" spans="1:39" x14ac:dyDescent="0.25">
      <c r="A323" s="37">
        <v>2001</v>
      </c>
      <c r="B323" s="37">
        <v>7</v>
      </c>
      <c r="C323" s="28">
        <f t="shared" si="5"/>
        <v>2001.5</v>
      </c>
      <c r="D323" s="42">
        <v>28.14</v>
      </c>
      <c r="E323" s="41">
        <v>28.74</v>
      </c>
      <c r="F323" s="41">
        <v>28.15</v>
      </c>
      <c r="H323" s="41">
        <v>28.41</v>
      </c>
      <c r="I323" s="41">
        <v>28.43</v>
      </c>
      <c r="K323" s="41"/>
      <c r="L323" s="41"/>
      <c r="M323" s="42">
        <v>27.66</v>
      </c>
      <c r="N323" s="41">
        <v>28.47</v>
      </c>
      <c r="O323" s="41">
        <v>28.17</v>
      </c>
      <c r="P323" s="41">
        <v>28.17</v>
      </c>
      <c r="Q323" s="41">
        <v>28.33</v>
      </c>
      <c r="R323" s="41">
        <v>28.12</v>
      </c>
      <c r="S323" s="41">
        <v>28.24</v>
      </c>
      <c r="T323" s="41">
        <v>28.49</v>
      </c>
      <c r="U323" s="41"/>
      <c r="V323" s="41">
        <v>28.23</v>
      </c>
      <c r="W323" s="41">
        <v>28.58</v>
      </c>
      <c r="X323" s="41">
        <v>29.16</v>
      </c>
      <c r="AB323" s="28"/>
      <c r="AE323" s="28"/>
      <c r="AF323" s="28"/>
    </row>
    <row r="324" spans="1:39" x14ac:dyDescent="0.25">
      <c r="A324" s="37">
        <v>2001</v>
      </c>
      <c r="B324" s="37">
        <v>8</v>
      </c>
      <c r="C324" s="28">
        <f t="shared" si="5"/>
        <v>2001.5833333333333</v>
      </c>
      <c r="D324" s="42">
        <v>28.59</v>
      </c>
      <c r="E324" s="41">
        <v>29.18</v>
      </c>
      <c r="F324" s="41">
        <v>28.92</v>
      </c>
      <c r="H324" s="41">
        <v>29.03</v>
      </c>
      <c r="I324" s="41">
        <v>28.89</v>
      </c>
      <c r="K324" s="41"/>
      <c r="L324" s="41"/>
      <c r="M324" s="42">
        <v>29.17</v>
      </c>
      <c r="N324" s="41">
        <v>28.91</v>
      </c>
      <c r="O324" s="41">
        <v>29.07</v>
      </c>
      <c r="P324" s="41">
        <v>29.07</v>
      </c>
      <c r="Q324" s="41">
        <v>29.13</v>
      </c>
      <c r="R324" s="41">
        <v>28.47</v>
      </c>
      <c r="S324" s="41">
        <v>28.69</v>
      </c>
      <c r="T324" s="41">
        <v>28.67</v>
      </c>
      <c r="U324" s="41">
        <v>28.67</v>
      </c>
      <c r="V324" s="41">
        <v>29.03</v>
      </c>
      <c r="W324" s="41">
        <v>28.72</v>
      </c>
      <c r="X324" s="41">
        <v>29.46</v>
      </c>
      <c r="AB324" s="28"/>
      <c r="AE324" s="28"/>
      <c r="AF324" s="28"/>
    </row>
    <row r="325" spans="1:39" x14ac:dyDescent="0.25">
      <c r="A325" s="37">
        <v>2001</v>
      </c>
      <c r="B325" s="37">
        <v>9</v>
      </c>
      <c r="C325" s="28">
        <f t="shared" si="5"/>
        <v>2001.6666666666667</v>
      </c>
      <c r="D325" s="42">
        <v>28.67</v>
      </c>
      <c r="E325" s="41">
        <v>29.23</v>
      </c>
      <c r="F325" s="41">
        <v>29.01</v>
      </c>
      <c r="H325" s="41">
        <v>29.2</v>
      </c>
      <c r="I325" s="41">
        <v>29.11</v>
      </c>
      <c r="K325" s="41"/>
      <c r="L325" s="41"/>
      <c r="M325" s="42">
        <v>29.3</v>
      </c>
      <c r="N325" s="41">
        <v>29.29</v>
      </c>
      <c r="O325" s="41">
        <v>29.35</v>
      </c>
      <c r="P325" s="41">
        <v>29.35</v>
      </c>
      <c r="Q325" s="41">
        <v>29.38</v>
      </c>
      <c r="R325" s="41">
        <v>28.64</v>
      </c>
      <c r="S325" s="41">
        <v>29.17</v>
      </c>
      <c r="T325" s="41">
        <v>29.35</v>
      </c>
      <c r="U325" s="41">
        <v>29</v>
      </c>
      <c r="V325" s="41">
        <v>29.13</v>
      </c>
      <c r="W325" s="41">
        <v>29.2</v>
      </c>
      <c r="X325" s="41">
        <v>29.83</v>
      </c>
      <c r="AB325" s="28"/>
      <c r="AE325" s="28"/>
      <c r="AF325" s="28"/>
    </row>
    <row r="326" spans="1:39" x14ac:dyDescent="0.25">
      <c r="A326" s="37">
        <v>2001</v>
      </c>
      <c r="B326" s="37">
        <v>10</v>
      </c>
      <c r="C326" s="28">
        <f t="shared" si="5"/>
        <v>2001.75</v>
      </c>
      <c r="D326" s="42">
        <v>28.86</v>
      </c>
      <c r="E326" s="41">
        <v>29.38</v>
      </c>
      <c r="F326" s="41">
        <v>29.24</v>
      </c>
      <c r="H326" s="41">
        <v>29.42</v>
      </c>
      <c r="I326" s="41">
        <v>29.42</v>
      </c>
      <c r="K326" s="41"/>
      <c r="L326" s="41"/>
      <c r="M326" s="42">
        <v>28.98</v>
      </c>
      <c r="N326" s="41">
        <v>29.65</v>
      </c>
      <c r="O326" s="41">
        <v>29.44</v>
      </c>
      <c r="P326" s="41">
        <v>29.32</v>
      </c>
      <c r="Q326" s="41">
        <v>29.38</v>
      </c>
      <c r="R326" s="41">
        <v>29.16</v>
      </c>
      <c r="S326" s="41">
        <v>29.65</v>
      </c>
      <c r="T326" s="41">
        <v>29.89</v>
      </c>
      <c r="U326" s="41">
        <v>29.44</v>
      </c>
      <c r="V326" s="41">
        <v>29.32</v>
      </c>
      <c r="W326" s="41">
        <v>29.74</v>
      </c>
      <c r="X326" s="41">
        <v>30.63</v>
      </c>
      <c r="AB326" s="28"/>
      <c r="AE326" s="28"/>
      <c r="AF326" s="28"/>
    </row>
    <row r="327" spans="1:39" x14ac:dyDescent="0.25">
      <c r="A327" s="37">
        <v>2001</v>
      </c>
      <c r="B327" s="37">
        <v>11</v>
      </c>
      <c r="C327" s="28">
        <f t="shared" si="5"/>
        <v>2001.8333333333333</v>
      </c>
      <c r="D327" s="42">
        <v>27.42</v>
      </c>
      <c r="E327" s="41">
        <v>28.16</v>
      </c>
      <c r="F327" s="41">
        <v>28.18</v>
      </c>
      <c r="H327" s="41">
        <v>28.65</v>
      </c>
      <c r="I327" s="41">
        <v>28.41</v>
      </c>
      <c r="K327" s="41"/>
      <c r="L327" s="41"/>
      <c r="M327" s="42">
        <v>27.98</v>
      </c>
      <c r="N327" s="41">
        <v>28.31</v>
      </c>
      <c r="O327" s="41">
        <v>27.8</v>
      </c>
      <c r="P327" s="41">
        <v>27.8</v>
      </c>
      <c r="Q327" s="41">
        <v>27.8</v>
      </c>
      <c r="R327" s="41">
        <v>27.59</v>
      </c>
      <c r="S327" s="41">
        <v>28.2</v>
      </c>
      <c r="T327" s="41">
        <v>27.97</v>
      </c>
      <c r="U327" s="41">
        <v>28.58</v>
      </c>
      <c r="V327" s="41">
        <v>27.8</v>
      </c>
      <c r="W327" s="41">
        <v>28.42</v>
      </c>
      <c r="X327" s="41">
        <v>28.47</v>
      </c>
      <c r="AB327" s="28"/>
      <c r="AE327" s="28"/>
      <c r="AF327" s="28"/>
    </row>
    <row r="328" spans="1:39" x14ac:dyDescent="0.25">
      <c r="A328" s="37">
        <v>2001</v>
      </c>
      <c r="B328" s="37">
        <v>12</v>
      </c>
      <c r="C328" s="28">
        <f t="shared" si="5"/>
        <v>2001.9166666666667</v>
      </c>
      <c r="D328" s="42">
        <v>27.59</v>
      </c>
      <c r="E328" s="41">
        <v>27.5</v>
      </c>
      <c r="F328" s="41">
        <v>27.53</v>
      </c>
      <c r="H328" s="41">
        <v>27.83</v>
      </c>
      <c r="I328" s="41">
        <v>27.66</v>
      </c>
      <c r="K328" s="41"/>
      <c r="L328" s="41"/>
      <c r="M328" s="42">
        <v>28.13</v>
      </c>
      <c r="N328" s="41">
        <v>27.64</v>
      </c>
      <c r="O328" s="41">
        <v>27.65</v>
      </c>
      <c r="P328" s="41">
        <v>27.7</v>
      </c>
      <c r="Q328" s="41">
        <v>27.78</v>
      </c>
      <c r="R328" s="41">
        <v>26.82</v>
      </c>
      <c r="S328" s="41">
        <v>27.36</v>
      </c>
      <c r="T328" s="41">
        <v>27.37</v>
      </c>
      <c r="U328" s="41">
        <v>28.33</v>
      </c>
      <c r="V328" s="41">
        <v>27.53</v>
      </c>
      <c r="W328" s="41">
        <v>27.61</v>
      </c>
      <c r="X328" s="41">
        <v>27.53</v>
      </c>
      <c r="AB328" s="28"/>
      <c r="AD328" s="28"/>
      <c r="AE328" s="28"/>
      <c r="AF328" s="28"/>
      <c r="AG328" s="28"/>
      <c r="AM328" s="28"/>
    </row>
    <row r="329" spans="1:39" x14ac:dyDescent="0.25">
      <c r="A329" s="37">
        <v>2002</v>
      </c>
      <c r="B329" s="37">
        <v>1</v>
      </c>
      <c r="C329" s="28">
        <f t="shared" si="5"/>
        <v>2002</v>
      </c>
      <c r="D329" s="42">
        <v>27.79</v>
      </c>
      <c r="E329" s="41">
        <v>27.83</v>
      </c>
      <c r="F329" s="41">
        <v>27.8</v>
      </c>
      <c r="H329" s="41">
        <v>27.98</v>
      </c>
      <c r="I329" s="41">
        <v>27.87</v>
      </c>
      <c r="K329" s="41"/>
      <c r="L329" s="41"/>
      <c r="M329" s="42">
        <v>27.8</v>
      </c>
      <c r="N329" s="41">
        <v>27.82</v>
      </c>
      <c r="O329" s="41">
        <v>27.5</v>
      </c>
      <c r="P329" s="41">
        <v>27.58</v>
      </c>
      <c r="Q329" s="41">
        <v>27.55</v>
      </c>
      <c r="R329" s="41">
        <v>26.87</v>
      </c>
      <c r="S329" s="41">
        <v>27.52</v>
      </c>
      <c r="T329" s="41">
        <v>27.39</v>
      </c>
      <c r="U329" s="41">
        <v>27.64</v>
      </c>
      <c r="V329" s="41">
        <v>27.35</v>
      </c>
      <c r="W329" s="41">
        <v>27.86</v>
      </c>
      <c r="X329" s="41">
        <v>28.34</v>
      </c>
      <c r="AB329" s="28"/>
      <c r="AD329" s="28"/>
      <c r="AE329" s="28"/>
      <c r="AF329" s="28"/>
      <c r="AG329" s="28"/>
      <c r="AM329" s="28"/>
    </row>
    <row r="330" spans="1:39" x14ac:dyDescent="0.25">
      <c r="A330" s="37">
        <v>2002</v>
      </c>
      <c r="B330" s="37">
        <v>2</v>
      </c>
      <c r="C330" s="28">
        <f t="shared" si="5"/>
        <v>2002.0833333333333</v>
      </c>
      <c r="D330" s="42">
        <v>27.46</v>
      </c>
      <c r="E330" s="41">
        <v>27.7</v>
      </c>
      <c r="F330" s="41">
        <v>27.75</v>
      </c>
      <c r="H330" s="41">
        <v>27.94</v>
      </c>
      <c r="I330" s="41">
        <v>27.81</v>
      </c>
      <c r="K330" s="41"/>
      <c r="L330" s="41"/>
      <c r="M330" s="42">
        <v>28.36</v>
      </c>
      <c r="N330" s="41">
        <v>27.63</v>
      </c>
      <c r="O330" s="41">
        <v>27.93</v>
      </c>
      <c r="P330" s="41">
        <v>27.88</v>
      </c>
      <c r="Q330" s="41">
        <v>27.9</v>
      </c>
      <c r="R330" s="41">
        <v>27.06</v>
      </c>
      <c r="S330" s="41">
        <v>27.7</v>
      </c>
      <c r="T330" s="41">
        <v>27.42</v>
      </c>
      <c r="U330" s="41">
        <v>27.48</v>
      </c>
      <c r="V330" s="41">
        <v>27.83</v>
      </c>
      <c r="W330" s="41">
        <v>27.86</v>
      </c>
      <c r="X330" s="41">
        <v>28</v>
      </c>
      <c r="AB330" s="28"/>
      <c r="AD330" s="28"/>
      <c r="AE330" s="28"/>
      <c r="AF330" s="28"/>
      <c r="AG330" s="28"/>
      <c r="AM330" s="28"/>
    </row>
    <row r="331" spans="1:39" x14ac:dyDescent="0.25">
      <c r="A331" s="37">
        <v>2002</v>
      </c>
      <c r="B331" s="37">
        <v>3</v>
      </c>
      <c r="C331" s="28">
        <f t="shared" si="5"/>
        <v>2002.1666666666667</v>
      </c>
      <c r="D331" s="42">
        <v>28.49</v>
      </c>
      <c r="E331" s="41">
        <v>27.98</v>
      </c>
      <c r="F331" s="41">
        <v>27.97</v>
      </c>
      <c r="H331" s="41">
        <v>27.97</v>
      </c>
      <c r="I331" s="41">
        <v>27.92</v>
      </c>
      <c r="K331" s="41"/>
      <c r="L331" s="41"/>
      <c r="M331" s="42">
        <v>27.95</v>
      </c>
      <c r="N331" s="41"/>
      <c r="O331" s="41">
        <v>27.78</v>
      </c>
      <c r="P331" s="41">
        <v>27.83</v>
      </c>
      <c r="Q331" s="41">
        <v>27.85</v>
      </c>
      <c r="R331" s="41">
        <v>27.65</v>
      </c>
      <c r="S331" s="41">
        <v>27.91</v>
      </c>
      <c r="T331" s="41">
        <v>27.73</v>
      </c>
      <c r="U331" s="41">
        <v>27.66</v>
      </c>
      <c r="V331" s="41">
        <v>27.98</v>
      </c>
      <c r="W331" s="41">
        <v>28.08</v>
      </c>
      <c r="X331" s="41">
        <v>28.16</v>
      </c>
      <c r="AB331" s="28"/>
      <c r="AD331" s="28"/>
      <c r="AE331" s="28"/>
      <c r="AF331" s="28"/>
      <c r="AG331" s="28"/>
      <c r="AM331" s="28"/>
    </row>
    <row r="332" spans="1:39" x14ac:dyDescent="0.25">
      <c r="A332" s="37">
        <v>2002</v>
      </c>
      <c r="B332" s="37">
        <v>4</v>
      </c>
      <c r="C332" s="28">
        <f t="shared" si="5"/>
        <v>2002.25</v>
      </c>
      <c r="D332" s="42">
        <v>29.04</v>
      </c>
      <c r="E332" s="41">
        <v>28.81</v>
      </c>
      <c r="F332" s="41">
        <v>28.36</v>
      </c>
      <c r="G332" s="41">
        <v>28.61</v>
      </c>
      <c r="H332" s="41">
        <v>28.26</v>
      </c>
      <c r="I332" s="41">
        <v>28.33</v>
      </c>
      <c r="K332" s="41"/>
      <c r="L332" s="41"/>
      <c r="M332" s="42">
        <v>28.18</v>
      </c>
      <c r="N332" s="41"/>
      <c r="O332" s="41">
        <v>27.93</v>
      </c>
      <c r="P332" s="41">
        <v>27.9</v>
      </c>
      <c r="Q332" s="41">
        <v>28.05</v>
      </c>
      <c r="R332" s="41">
        <v>28.01</v>
      </c>
      <c r="S332" s="41">
        <v>28.36</v>
      </c>
      <c r="T332" s="41">
        <v>28.18</v>
      </c>
      <c r="U332" s="41">
        <v>27.81</v>
      </c>
      <c r="V332" s="41">
        <v>28.18</v>
      </c>
      <c r="W332" s="41">
        <v>28.25</v>
      </c>
      <c r="X332" s="41">
        <v>28.98</v>
      </c>
      <c r="AB332" s="28"/>
      <c r="AD332" s="28"/>
      <c r="AE332" s="28"/>
      <c r="AF332" s="28"/>
      <c r="AG332" s="28"/>
      <c r="AM332" s="28"/>
    </row>
    <row r="333" spans="1:39" x14ac:dyDescent="0.25">
      <c r="A333" s="37">
        <v>2002</v>
      </c>
      <c r="B333" s="37">
        <v>5</v>
      </c>
      <c r="C333" s="28">
        <f t="shared" si="5"/>
        <v>2002.3333333333333</v>
      </c>
      <c r="D333" s="42">
        <v>29.3</v>
      </c>
      <c r="E333" s="41">
        <v>29.44</v>
      </c>
      <c r="F333" s="41">
        <v>28.68</v>
      </c>
      <c r="G333" s="41">
        <v>29.08</v>
      </c>
      <c r="H333" s="41">
        <v>28.55</v>
      </c>
      <c r="I333" s="41">
        <v>28.61</v>
      </c>
      <c r="K333" s="41">
        <v>29.4</v>
      </c>
      <c r="L333" s="41"/>
      <c r="M333" s="42">
        <v>29.42</v>
      </c>
      <c r="N333" s="41">
        <v>30.12</v>
      </c>
      <c r="O333" s="41">
        <v>28.94</v>
      </c>
      <c r="P333" s="41">
        <v>29.08</v>
      </c>
      <c r="Q333" s="41">
        <v>29.08</v>
      </c>
      <c r="R333" s="41">
        <v>27.82</v>
      </c>
      <c r="S333" s="41">
        <v>28.23</v>
      </c>
      <c r="T333" s="41">
        <v>28.09</v>
      </c>
      <c r="U333" s="41">
        <v>27.9</v>
      </c>
      <c r="V333" s="41">
        <v>28.76</v>
      </c>
      <c r="W333" s="41">
        <v>28.32</v>
      </c>
      <c r="X333" s="41">
        <v>28.95</v>
      </c>
      <c r="AB333" s="28"/>
      <c r="AD333" s="28"/>
      <c r="AE333" s="28"/>
      <c r="AF333" s="28"/>
      <c r="AG333" s="28"/>
      <c r="AM333" s="28"/>
    </row>
    <row r="334" spans="1:39" x14ac:dyDescent="0.25">
      <c r="A334" s="37">
        <v>2002</v>
      </c>
      <c r="B334" s="37">
        <v>6</v>
      </c>
      <c r="C334" s="28">
        <f t="shared" si="5"/>
        <v>2002.4166666666667</v>
      </c>
      <c r="D334" s="42">
        <v>29.96</v>
      </c>
      <c r="E334" s="41">
        <v>30.06</v>
      </c>
      <c r="F334" s="41">
        <v>29.45</v>
      </c>
      <c r="G334" s="41">
        <v>29.59</v>
      </c>
      <c r="H334" s="41">
        <v>29.54</v>
      </c>
      <c r="I334" s="41">
        <v>29.48</v>
      </c>
      <c r="K334" s="41">
        <v>29.6</v>
      </c>
      <c r="L334" s="41"/>
      <c r="M334" s="42">
        <v>28.93</v>
      </c>
      <c r="N334" s="41">
        <v>30.15</v>
      </c>
      <c r="O334" s="41">
        <v>29.4</v>
      </c>
      <c r="P334" s="41">
        <v>29.43</v>
      </c>
      <c r="Q334" s="41">
        <v>29.48</v>
      </c>
      <c r="R334" s="41">
        <v>28.94</v>
      </c>
      <c r="S334" s="41">
        <v>29.7</v>
      </c>
      <c r="T334" s="41">
        <v>29.11</v>
      </c>
      <c r="U334" s="41">
        <v>28.42</v>
      </c>
      <c r="V334" s="41">
        <v>29.48</v>
      </c>
      <c r="W334" s="41">
        <v>29.63</v>
      </c>
      <c r="X334" s="41">
        <v>30.36</v>
      </c>
      <c r="AB334" s="28"/>
      <c r="AD334" s="28"/>
      <c r="AE334" s="28"/>
      <c r="AF334" s="28"/>
      <c r="AG334" s="28"/>
      <c r="AM334" s="28"/>
    </row>
    <row r="335" spans="1:39" x14ac:dyDescent="0.25">
      <c r="A335" s="37">
        <v>2002</v>
      </c>
      <c r="B335" s="37">
        <v>7</v>
      </c>
      <c r="C335" s="28">
        <f t="shared" si="5"/>
        <v>2002.5</v>
      </c>
      <c r="D335" s="42">
        <v>29.05</v>
      </c>
      <c r="E335" s="41">
        <v>29.09</v>
      </c>
      <c r="F335" s="41">
        <v>29.04</v>
      </c>
      <c r="G335" s="41">
        <v>29.18</v>
      </c>
      <c r="H335" s="41">
        <v>28.77</v>
      </c>
      <c r="I335" s="41">
        <v>29.04</v>
      </c>
      <c r="K335" s="41">
        <v>28.53</v>
      </c>
      <c r="L335" s="41"/>
      <c r="M335" s="42">
        <v>27.93</v>
      </c>
      <c r="N335" s="41">
        <v>29.05</v>
      </c>
      <c r="O335" s="41">
        <v>28.18</v>
      </c>
      <c r="P335" s="41">
        <v>28.34</v>
      </c>
      <c r="Q335" s="41">
        <v>28.42</v>
      </c>
      <c r="R335" s="41">
        <v>28.11</v>
      </c>
      <c r="S335" s="41">
        <v>28.47</v>
      </c>
      <c r="T335" s="41">
        <v>29.06</v>
      </c>
      <c r="U335" s="41">
        <v>28.77</v>
      </c>
      <c r="V335" s="41">
        <v>28.2</v>
      </c>
      <c r="W335" s="41">
        <v>28.81</v>
      </c>
      <c r="X335" s="41">
        <v>29.67</v>
      </c>
      <c r="AB335" s="28"/>
      <c r="AD335" s="28"/>
      <c r="AE335" s="28"/>
      <c r="AF335" s="28"/>
      <c r="AG335" s="28"/>
      <c r="AM335" s="28"/>
    </row>
    <row r="336" spans="1:39" x14ac:dyDescent="0.25">
      <c r="A336" s="37">
        <v>2002</v>
      </c>
      <c r="B336" s="37">
        <v>8</v>
      </c>
      <c r="C336" s="28">
        <f t="shared" si="5"/>
        <v>2002.5833333333333</v>
      </c>
      <c r="D336" s="42">
        <v>28.82</v>
      </c>
      <c r="E336" s="41">
        <v>28.84</v>
      </c>
      <c r="F336" s="41">
        <v>28.79</v>
      </c>
      <c r="G336" s="41">
        <v>28.92</v>
      </c>
      <c r="H336" s="41">
        <v>28.37</v>
      </c>
      <c r="I336" s="41">
        <v>28.71</v>
      </c>
      <c r="K336" s="41">
        <v>28.22</v>
      </c>
      <c r="L336" s="41"/>
      <c r="M336" s="42">
        <v>28.18</v>
      </c>
      <c r="N336" s="41">
        <v>28.76</v>
      </c>
      <c r="O336" s="41">
        <v>28.2</v>
      </c>
      <c r="P336" s="41">
        <v>28.18</v>
      </c>
      <c r="Q336" s="41">
        <v>28.18</v>
      </c>
      <c r="R336" s="41">
        <v>28.24</v>
      </c>
      <c r="S336" s="41">
        <v>28.25</v>
      </c>
      <c r="T336" s="41">
        <v>28.88</v>
      </c>
      <c r="U336" s="41">
        <v>28.38</v>
      </c>
      <c r="V336" s="41">
        <v>27.88</v>
      </c>
      <c r="W336" s="41">
        <v>28.28</v>
      </c>
      <c r="X336" s="41">
        <v>29.27</v>
      </c>
      <c r="AB336" s="28"/>
      <c r="AD336" s="28"/>
      <c r="AE336" s="28"/>
      <c r="AF336" s="28"/>
      <c r="AG336" s="28"/>
      <c r="AM336" s="28"/>
    </row>
    <row r="337" spans="1:39" x14ac:dyDescent="0.25">
      <c r="A337" s="37">
        <v>2002</v>
      </c>
      <c r="B337" s="37">
        <v>9</v>
      </c>
      <c r="C337" s="28">
        <f t="shared" si="5"/>
        <v>2002.6666666666667</v>
      </c>
      <c r="D337" s="42">
        <v>29.96</v>
      </c>
      <c r="E337" s="41">
        <v>29.52</v>
      </c>
      <c r="F337" s="41">
        <v>29.31</v>
      </c>
      <c r="G337" s="41">
        <v>29.58</v>
      </c>
      <c r="H337" s="41">
        <v>29.07</v>
      </c>
      <c r="I337" s="41">
        <v>29.38</v>
      </c>
      <c r="K337" s="41">
        <v>29.7</v>
      </c>
      <c r="L337" s="41"/>
      <c r="M337" s="42">
        <v>28.97</v>
      </c>
      <c r="N337" s="41">
        <v>29.81</v>
      </c>
      <c r="O337" s="41">
        <v>29.48</v>
      </c>
      <c r="P337" s="41">
        <v>29.5</v>
      </c>
      <c r="Q337" s="41">
        <v>29.6</v>
      </c>
      <c r="R337" s="41">
        <v>29.28</v>
      </c>
      <c r="S337" s="41">
        <v>29.63</v>
      </c>
      <c r="T337" s="41">
        <v>29.45</v>
      </c>
      <c r="U337" s="41">
        <v>28.45</v>
      </c>
      <c r="V337" s="41">
        <v>29.58</v>
      </c>
      <c r="W337" s="41">
        <v>29.67</v>
      </c>
      <c r="X337" s="41">
        <v>30.38</v>
      </c>
      <c r="AB337" s="28"/>
      <c r="AD337" s="28"/>
      <c r="AE337" s="28"/>
      <c r="AF337" s="28"/>
      <c r="AG337" s="28"/>
      <c r="AM337" s="28"/>
    </row>
    <row r="338" spans="1:39" x14ac:dyDescent="0.25">
      <c r="A338" s="37">
        <v>2002</v>
      </c>
      <c r="B338" s="37">
        <v>10</v>
      </c>
      <c r="C338" s="28">
        <f t="shared" si="5"/>
        <v>2002.75</v>
      </c>
      <c r="D338" s="42">
        <v>29.46</v>
      </c>
      <c r="E338" s="41">
        <v>29.25</v>
      </c>
      <c r="F338" s="41">
        <v>29.19</v>
      </c>
      <c r="G338" s="41">
        <v>29.38</v>
      </c>
      <c r="H338" s="41">
        <v>28.84</v>
      </c>
      <c r="I338" s="41">
        <v>29.32</v>
      </c>
      <c r="K338" s="41">
        <v>29.36</v>
      </c>
      <c r="L338" s="41"/>
      <c r="M338" s="42">
        <v>29.29</v>
      </c>
      <c r="N338" s="41">
        <v>29.5</v>
      </c>
      <c r="O338" s="41">
        <v>29.5</v>
      </c>
      <c r="P338" s="41">
        <v>29.48</v>
      </c>
      <c r="Q338" s="41">
        <v>29.52</v>
      </c>
      <c r="R338" s="41">
        <v>29.01</v>
      </c>
      <c r="S338" s="41">
        <v>29.37</v>
      </c>
      <c r="T338" s="41">
        <v>29.39</v>
      </c>
      <c r="U338" s="41">
        <v>29</v>
      </c>
      <c r="V338" s="41">
        <v>29.44</v>
      </c>
      <c r="W338" s="41">
        <v>29.44</v>
      </c>
      <c r="X338" s="41"/>
      <c r="AB338" s="28"/>
      <c r="AD338" s="28"/>
      <c r="AE338" s="28"/>
      <c r="AF338" s="28"/>
      <c r="AG338" s="28"/>
      <c r="AM338" s="28"/>
    </row>
    <row r="339" spans="1:39" x14ac:dyDescent="0.25">
      <c r="A339" s="37">
        <v>2002</v>
      </c>
      <c r="B339" s="37">
        <v>11</v>
      </c>
      <c r="C339" s="28">
        <f t="shared" si="5"/>
        <v>2002.8333333333333</v>
      </c>
      <c r="D339" s="42">
        <v>28.91</v>
      </c>
      <c r="E339" s="41">
        <v>28.8</v>
      </c>
      <c r="F339" s="41">
        <v>28.74</v>
      </c>
      <c r="G339" s="41">
        <v>29.41</v>
      </c>
      <c r="H339" s="41">
        <v>28.37</v>
      </c>
      <c r="I339" s="41">
        <v>28.81</v>
      </c>
      <c r="K339" s="41">
        <v>28.43</v>
      </c>
      <c r="L339" s="41"/>
      <c r="M339" s="42">
        <v>28.53</v>
      </c>
      <c r="N339" s="41">
        <v>28.64</v>
      </c>
      <c r="O339" s="41">
        <v>28.6</v>
      </c>
      <c r="P339" s="41">
        <v>28.65</v>
      </c>
      <c r="Q339" s="41">
        <v>28.6</v>
      </c>
      <c r="R339" s="41">
        <v>27.87</v>
      </c>
      <c r="S339" s="41">
        <v>28.41</v>
      </c>
      <c r="T339" s="41">
        <v>28.64</v>
      </c>
      <c r="U339" s="41">
        <v>29</v>
      </c>
      <c r="V339" s="41">
        <v>28.33</v>
      </c>
      <c r="W339" s="41">
        <v>28.94</v>
      </c>
      <c r="X339" s="41"/>
      <c r="AB339" s="28"/>
      <c r="AD339" s="28"/>
      <c r="AE339" s="28"/>
      <c r="AF339" s="28"/>
      <c r="AG339" s="28"/>
      <c r="AM339" s="28"/>
    </row>
    <row r="340" spans="1:39" x14ac:dyDescent="0.25">
      <c r="A340" s="37">
        <v>2002</v>
      </c>
      <c r="B340" s="37">
        <v>12</v>
      </c>
      <c r="C340" s="28">
        <f t="shared" si="5"/>
        <v>2002.9166666666667</v>
      </c>
      <c r="D340" s="42">
        <v>28.2</v>
      </c>
      <c r="E340" s="41">
        <v>28.05</v>
      </c>
      <c r="F340" s="41">
        <v>28.08</v>
      </c>
      <c r="G340" s="41">
        <v>28.52</v>
      </c>
      <c r="H340" s="41">
        <v>28.02</v>
      </c>
      <c r="I340" s="41">
        <v>28.35</v>
      </c>
      <c r="K340" s="41">
        <v>27.88</v>
      </c>
      <c r="L340" s="41"/>
      <c r="M340" s="42">
        <v>28.58</v>
      </c>
      <c r="N340" s="41">
        <v>28.15</v>
      </c>
      <c r="O340" s="41">
        <v>27.83</v>
      </c>
      <c r="P340" s="41">
        <v>27.83</v>
      </c>
      <c r="Q340" s="41">
        <v>27.95</v>
      </c>
      <c r="R340" s="41">
        <v>27.29</v>
      </c>
      <c r="S340" s="41">
        <v>27.92</v>
      </c>
      <c r="T340" s="41">
        <v>28.08</v>
      </c>
      <c r="U340" s="41">
        <v>27.97</v>
      </c>
      <c r="V340" s="41">
        <v>27.88</v>
      </c>
      <c r="W340" s="41">
        <v>28.55</v>
      </c>
      <c r="X340" s="41"/>
      <c r="AB340" s="28"/>
      <c r="AD340" s="28"/>
      <c r="AE340" s="28"/>
      <c r="AF340" s="28"/>
      <c r="AG340" s="28"/>
      <c r="AM340" s="28"/>
    </row>
    <row r="341" spans="1:39" x14ac:dyDescent="0.25">
      <c r="A341" s="37">
        <v>2003</v>
      </c>
      <c r="B341" s="37">
        <v>1</v>
      </c>
      <c r="C341" s="28">
        <f t="shared" si="5"/>
        <v>2003</v>
      </c>
      <c r="D341" s="42">
        <v>28.16</v>
      </c>
      <c r="E341" s="41">
        <v>27.67</v>
      </c>
      <c r="F341" s="41">
        <v>27.64</v>
      </c>
      <c r="G341" s="41">
        <v>27.92</v>
      </c>
      <c r="H341" s="41">
        <v>27.82</v>
      </c>
      <c r="I341" s="41">
        <v>27.95</v>
      </c>
      <c r="K341" s="41">
        <v>27.94</v>
      </c>
      <c r="L341" s="41"/>
      <c r="M341" s="42">
        <v>28.43</v>
      </c>
      <c r="N341" s="41">
        <v>28.11</v>
      </c>
      <c r="O341" s="41">
        <v>28.14</v>
      </c>
      <c r="P341" s="41">
        <v>28.06</v>
      </c>
      <c r="Q341" s="41">
        <v>28.06</v>
      </c>
      <c r="R341" s="41">
        <v>27.18</v>
      </c>
      <c r="S341" s="41">
        <v>27.87</v>
      </c>
      <c r="T341" s="41">
        <v>27.85</v>
      </c>
      <c r="U341" s="41">
        <v>27.53</v>
      </c>
      <c r="V341" s="41">
        <v>28.04</v>
      </c>
      <c r="W341" s="41">
        <v>28.35</v>
      </c>
      <c r="X341" s="41"/>
      <c r="AB341" s="28"/>
      <c r="AD341" s="28"/>
      <c r="AE341" s="28"/>
      <c r="AF341" s="28"/>
      <c r="AG341" s="28"/>
      <c r="AM341" s="28"/>
    </row>
    <row r="342" spans="1:39" x14ac:dyDescent="0.25">
      <c r="A342" s="37">
        <v>2003</v>
      </c>
      <c r="B342" s="37">
        <v>2</v>
      </c>
      <c r="C342" s="28">
        <f t="shared" si="5"/>
        <v>2003.0833333333333</v>
      </c>
      <c r="D342" s="42">
        <v>28.27</v>
      </c>
      <c r="E342" s="41">
        <v>27.91</v>
      </c>
      <c r="F342" s="41">
        <v>27.76</v>
      </c>
      <c r="G342" s="41">
        <v>28.17</v>
      </c>
      <c r="H342" s="41">
        <v>27.84</v>
      </c>
      <c r="I342" s="41">
        <v>28.13</v>
      </c>
      <c r="K342" s="41">
        <v>27.87</v>
      </c>
      <c r="L342" s="41"/>
      <c r="M342" s="42">
        <v>28.36</v>
      </c>
      <c r="N342" s="41">
        <v>28.03</v>
      </c>
      <c r="O342" s="41">
        <v>28</v>
      </c>
      <c r="P342" s="41">
        <v>28</v>
      </c>
      <c r="Q342" s="41">
        <v>27.98</v>
      </c>
      <c r="R342" s="41">
        <v>27.33</v>
      </c>
      <c r="S342" s="41">
        <v>27.7</v>
      </c>
      <c r="T342" s="41">
        <v>27.63</v>
      </c>
      <c r="U342" s="41">
        <v>27.15</v>
      </c>
      <c r="V342" s="41">
        <v>28.08</v>
      </c>
      <c r="W342" s="41">
        <v>28.23</v>
      </c>
      <c r="X342" s="41"/>
      <c r="AB342" s="28"/>
      <c r="AD342" s="28"/>
      <c r="AE342" s="28"/>
      <c r="AF342" s="28"/>
      <c r="AG342" s="28"/>
      <c r="AM342" s="28"/>
    </row>
    <row r="343" spans="1:39" x14ac:dyDescent="0.25">
      <c r="A343" s="37">
        <v>2003</v>
      </c>
      <c r="B343" s="37">
        <v>3</v>
      </c>
      <c r="C343" s="28">
        <f t="shared" si="5"/>
        <v>2003.1666666666667</v>
      </c>
      <c r="D343" s="42">
        <v>28.78</v>
      </c>
      <c r="E343" s="41">
        <v>28.44</v>
      </c>
      <c r="F343" s="41">
        <v>28.06</v>
      </c>
      <c r="G343" s="41">
        <v>28.69</v>
      </c>
      <c r="H343" s="41">
        <v>28.15</v>
      </c>
      <c r="I343" s="41">
        <v>28.34</v>
      </c>
      <c r="K343" s="41">
        <v>28.98</v>
      </c>
      <c r="L343" s="41"/>
      <c r="M343" s="42">
        <v>29.33</v>
      </c>
      <c r="N343" s="41">
        <v>29.32</v>
      </c>
      <c r="O343" s="41">
        <v>29.27</v>
      </c>
      <c r="P343" s="41">
        <v>29.27</v>
      </c>
      <c r="Q343" s="41">
        <v>29.23</v>
      </c>
      <c r="R343" s="41">
        <v>28.55</v>
      </c>
      <c r="S343" s="41">
        <v>28.97</v>
      </c>
      <c r="T343" s="41">
        <v>28.91</v>
      </c>
      <c r="U343" s="41">
        <v>28.42</v>
      </c>
      <c r="V343" s="41">
        <v>29.37</v>
      </c>
      <c r="W343" s="41">
        <v>29.03</v>
      </c>
      <c r="X343" s="41"/>
      <c r="AB343" s="28"/>
      <c r="AD343" s="28"/>
      <c r="AE343" s="28"/>
      <c r="AF343" s="28"/>
      <c r="AG343" s="28"/>
      <c r="AM343" s="28"/>
    </row>
    <row r="344" spans="1:39" x14ac:dyDescent="0.25">
      <c r="A344" s="37">
        <v>2003</v>
      </c>
      <c r="B344" s="37">
        <v>4</v>
      </c>
      <c r="C344" s="28">
        <f t="shared" si="5"/>
        <v>2003.25</v>
      </c>
      <c r="D344" s="42">
        <v>29.83</v>
      </c>
      <c r="E344" s="41">
        <v>29.6</v>
      </c>
      <c r="F344" s="41">
        <v>28.89</v>
      </c>
      <c r="G344" s="41">
        <v>29.5</v>
      </c>
      <c r="H344" s="41">
        <v>28.83</v>
      </c>
      <c r="I344" s="41">
        <v>29.1</v>
      </c>
      <c r="K344" s="41">
        <v>29.34</v>
      </c>
      <c r="L344" s="41"/>
      <c r="M344" s="42">
        <v>29.4</v>
      </c>
      <c r="N344" s="41">
        <v>29.59</v>
      </c>
      <c r="O344" s="41">
        <v>29.6</v>
      </c>
      <c r="P344" s="41">
        <v>29.53</v>
      </c>
      <c r="Q344" s="41">
        <v>29.53</v>
      </c>
      <c r="R344" s="41">
        <v>29.07</v>
      </c>
      <c r="S344" s="41">
        <v>29.35</v>
      </c>
      <c r="T344" s="41">
        <v>29.29</v>
      </c>
      <c r="U344" s="41">
        <v>29.04</v>
      </c>
      <c r="V344" s="41">
        <v>29.5</v>
      </c>
      <c r="W344" s="41">
        <v>29.35</v>
      </c>
      <c r="X344" s="41"/>
      <c r="AB344" s="28"/>
      <c r="AD344" s="28"/>
      <c r="AE344" s="28"/>
      <c r="AF344" s="28"/>
      <c r="AG344" s="28"/>
      <c r="AM344" s="28"/>
    </row>
    <row r="345" spans="1:39" x14ac:dyDescent="0.25">
      <c r="A345" s="37">
        <v>2003</v>
      </c>
      <c r="B345" s="37">
        <v>5</v>
      </c>
      <c r="C345" s="28">
        <f t="shared" si="5"/>
        <v>2003.3333333333333</v>
      </c>
      <c r="D345" s="42">
        <v>29.11</v>
      </c>
      <c r="E345" s="41">
        <v>29.37</v>
      </c>
      <c r="F345" s="41">
        <v>29</v>
      </c>
      <c r="G345" s="41">
        <v>29.48</v>
      </c>
      <c r="H345" s="41">
        <v>28.82</v>
      </c>
      <c r="I345" s="41">
        <v>29.26</v>
      </c>
      <c r="K345" s="41">
        <v>29.29</v>
      </c>
      <c r="L345" s="41"/>
      <c r="M345" s="42">
        <v>29.26</v>
      </c>
      <c r="N345" s="41">
        <v>29.62</v>
      </c>
      <c r="O345" s="41">
        <v>29.15</v>
      </c>
      <c r="P345" s="41">
        <v>29.28</v>
      </c>
      <c r="Q345" s="41">
        <v>29.15</v>
      </c>
      <c r="R345" s="41">
        <v>28.87</v>
      </c>
      <c r="S345" s="41">
        <v>29.68</v>
      </c>
      <c r="T345" s="41">
        <v>29.36</v>
      </c>
      <c r="U345" s="41">
        <v>29.6</v>
      </c>
      <c r="V345" s="41">
        <v>29.18</v>
      </c>
      <c r="W345" s="41">
        <v>29.45</v>
      </c>
      <c r="X345" s="41"/>
      <c r="AB345" s="28"/>
      <c r="AD345" s="28"/>
      <c r="AE345" s="28"/>
      <c r="AF345" s="28"/>
      <c r="AG345" s="28"/>
      <c r="AM345" s="28"/>
    </row>
    <row r="346" spans="1:39" x14ac:dyDescent="0.25">
      <c r="A346" s="37">
        <v>2003</v>
      </c>
      <c r="B346" s="37">
        <v>6</v>
      </c>
      <c r="C346" s="28">
        <f t="shared" si="5"/>
        <v>2003.4166666666667</v>
      </c>
      <c r="D346" s="42">
        <v>29.27</v>
      </c>
      <c r="E346" s="41">
        <v>29.7</v>
      </c>
      <c r="F346" s="41">
        <v>28.81</v>
      </c>
      <c r="G346" s="41">
        <v>29.56</v>
      </c>
      <c r="H346" s="41">
        <v>28.97</v>
      </c>
      <c r="I346" s="41">
        <v>29.09</v>
      </c>
      <c r="K346" s="41">
        <v>29.5</v>
      </c>
      <c r="L346" s="41"/>
      <c r="M346" s="42">
        <v>29.6</v>
      </c>
      <c r="N346" s="41">
        <v>29.82</v>
      </c>
      <c r="O346" s="41">
        <v>29.55</v>
      </c>
      <c r="P346" s="41">
        <v>29.55</v>
      </c>
      <c r="Q346" s="41">
        <v>29.75</v>
      </c>
      <c r="R346" s="41">
        <v>28.74</v>
      </c>
      <c r="S346" s="41">
        <v>29.93</v>
      </c>
      <c r="T346" s="41">
        <v>29.69</v>
      </c>
      <c r="U346" s="41">
        <v>29.47</v>
      </c>
      <c r="V346" s="41">
        <v>29.68</v>
      </c>
      <c r="W346" s="41">
        <v>29.72</v>
      </c>
      <c r="X346" s="41"/>
      <c r="AB346" s="28"/>
      <c r="AD346" s="28"/>
      <c r="AE346" s="28"/>
      <c r="AF346" s="28"/>
      <c r="AG346" s="28"/>
      <c r="AM346" s="28"/>
    </row>
    <row r="347" spans="1:39" x14ac:dyDescent="0.25">
      <c r="A347" s="37">
        <v>2003</v>
      </c>
      <c r="B347" s="37">
        <v>7</v>
      </c>
      <c r="C347" s="28">
        <f t="shared" si="5"/>
        <v>2003.5</v>
      </c>
      <c r="D347" s="42">
        <v>28.93</v>
      </c>
      <c r="E347" s="41">
        <v>29.01</v>
      </c>
      <c r="F347" s="41">
        <v>28.58</v>
      </c>
      <c r="G347" s="41">
        <v>29.09</v>
      </c>
      <c r="H347" s="41">
        <v>28.29</v>
      </c>
      <c r="I347" s="41">
        <v>28.49</v>
      </c>
      <c r="K347" s="41">
        <v>28.72</v>
      </c>
      <c r="L347" s="41"/>
      <c r="M347" s="42">
        <v>28.92</v>
      </c>
      <c r="N347" s="41">
        <v>28.94</v>
      </c>
      <c r="O347" s="41">
        <v>28.68</v>
      </c>
      <c r="P347" s="41">
        <v>28.63</v>
      </c>
      <c r="Q347" s="41">
        <v>28.73</v>
      </c>
      <c r="R347" s="41">
        <v>28.32</v>
      </c>
      <c r="S347" s="41">
        <v>29.18</v>
      </c>
      <c r="T347" s="41">
        <v>28.9</v>
      </c>
      <c r="U347" s="41">
        <v>29.35</v>
      </c>
      <c r="V347" s="41">
        <v>28.55</v>
      </c>
      <c r="W347" s="41">
        <v>29.33</v>
      </c>
      <c r="X347" s="41"/>
      <c r="AB347" s="28"/>
      <c r="AD347" s="28"/>
      <c r="AE347" s="28"/>
      <c r="AF347" s="28"/>
      <c r="AG347" s="28"/>
      <c r="AM347" s="28"/>
    </row>
    <row r="348" spans="1:39" x14ac:dyDescent="0.25">
      <c r="A348" s="37">
        <v>2003</v>
      </c>
      <c r="B348" s="37">
        <v>8</v>
      </c>
      <c r="C348" s="28">
        <f t="shared" si="5"/>
        <v>2003.5833333333333</v>
      </c>
      <c r="D348" s="42">
        <v>28.95</v>
      </c>
      <c r="E348" s="41">
        <v>29.07</v>
      </c>
      <c r="F348" s="41">
        <v>28.47</v>
      </c>
      <c r="G348" s="41">
        <v>28.78</v>
      </c>
      <c r="H348" s="41">
        <v>28.12</v>
      </c>
      <c r="I348" s="41">
        <v>28.4</v>
      </c>
      <c r="K348" s="41">
        <v>28.54</v>
      </c>
      <c r="L348" s="41"/>
      <c r="M348" s="42">
        <v>29.1</v>
      </c>
      <c r="N348" s="41">
        <v>28.78</v>
      </c>
      <c r="O348" s="41">
        <v>29.18</v>
      </c>
      <c r="P348" s="41">
        <v>28.95</v>
      </c>
      <c r="Q348" s="41">
        <v>29.03</v>
      </c>
      <c r="R348" s="41">
        <v>28.27</v>
      </c>
      <c r="S348" s="41">
        <v>28.75</v>
      </c>
      <c r="T348" s="41">
        <v>28.75</v>
      </c>
      <c r="U348" s="41">
        <v>29.19</v>
      </c>
      <c r="V348" s="41">
        <v>29.13</v>
      </c>
      <c r="W348" s="41"/>
      <c r="X348" s="41"/>
      <c r="AB348" s="28"/>
      <c r="AD348" s="28"/>
      <c r="AE348" s="28"/>
      <c r="AF348" s="28"/>
      <c r="AG348" s="28"/>
      <c r="AM348" s="28"/>
    </row>
    <row r="349" spans="1:39" x14ac:dyDescent="0.25">
      <c r="A349" s="37">
        <v>2003</v>
      </c>
      <c r="B349" s="37">
        <v>9</v>
      </c>
      <c r="C349" s="28">
        <f t="shared" si="5"/>
        <v>2003.6666666666667</v>
      </c>
      <c r="D349" s="42">
        <v>29.93</v>
      </c>
      <c r="E349" s="41">
        <v>30.19</v>
      </c>
      <c r="F349" s="41">
        <v>29.42</v>
      </c>
      <c r="H349" s="41">
        <v>29.11</v>
      </c>
      <c r="I349" s="41">
        <v>29.36</v>
      </c>
      <c r="K349" s="41">
        <v>29.61</v>
      </c>
      <c r="L349" s="41"/>
      <c r="M349" s="42">
        <v>29.9</v>
      </c>
      <c r="N349" s="41">
        <v>29.82</v>
      </c>
      <c r="O349" s="41">
        <v>29.95</v>
      </c>
      <c r="P349" s="41">
        <v>29.95</v>
      </c>
      <c r="Q349" s="41">
        <v>29.98</v>
      </c>
      <c r="R349" s="41">
        <v>29.28</v>
      </c>
      <c r="S349" s="41">
        <v>29.87</v>
      </c>
      <c r="T349" s="41">
        <v>29.68</v>
      </c>
      <c r="U349" s="41">
        <v>29.4</v>
      </c>
      <c r="V349" s="41">
        <v>29.98</v>
      </c>
      <c r="W349" s="41">
        <v>29.93</v>
      </c>
      <c r="X349" s="41">
        <v>30.86</v>
      </c>
      <c r="AB349" s="28"/>
      <c r="AD349" s="28"/>
      <c r="AE349" s="28"/>
      <c r="AF349" s="28"/>
      <c r="AG349" s="28"/>
      <c r="AM349" s="28"/>
    </row>
    <row r="350" spans="1:39" x14ac:dyDescent="0.25">
      <c r="A350" s="37">
        <v>2003</v>
      </c>
      <c r="B350" s="37">
        <v>10</v>
      </c>
      <c r="C350" s="28">
        <f t="shared" si="5"/>
        <v>2003.75</v>
      </c>
      <c r="D350" s="42">
        <v>29.8</v>
      </c>
      <c r="E350" s="41">
        <v>30.09</v>
      </c>
      <c r="F350" s="41">
        <v>29.65</v>
      </c>
      <c r="H350" s="41">
        <v>29.51</v>
      </c>
      <c r="I350" s="41">
        <v>29.93</v>
      </c>
      <c r="K350" s="41">
        <v>29.84</v>
      </c>
      <c r="L350" s="41"/>
      <c r="M350" s="42">
        <v>29.45</v>
      </c>
      <c r="N350" s="41">
        <v>29.88</v>
      </c>
      <c r="O350" s="41">
        <v>30.02</v>
      </c>
      <c r="P350" s="41">
        <v>29.94</v>
      </c>
      <c r="Q350" s="41">
        <v>29.98</v>
      </c>
      <c r="R350" s="41">
        <v>29.4</v>
      </c>
      <c r="S350" s="41">
        <v>29.98</v>
      </c>
      <c r="T350" s="41">
        <v>30.31</v>
      </c>
      <c r="U350" s="41">
        <v>29.95</v>
      </c>
      <c r="V350" s="41">
        <v>29.9</v>
      </c>
      <c r="W350" s="41">
        <v>30.25</v>
      </c>
      <c r="X350" s="41">
        <v>30.8</v>
      </c>
      <c r="AB350" s="28"/>
      <c r="AD350" s="28"/>
      <c r="AE350" s="28"/>
      <c r="AF350" s="28"/>
      <c r="AG350" s="28"/>
      <c r="AM350" s="28"/>
    </row>
    <row r="351" spans="1:39" x14ac:dyDescent="0.25">
      <c r="A351" s="37">
        <v>2003</v>
      </c>
      <c r="B351" s="37">
        <v>11</v>
      </c>
      <c r="C351" s="28">
        <f t="shared" si="5"/>
        <v>2003.8333333333333</v>
      </c>
      <c r="D351" s="42">
        <v>29.26</v>
      </c>
      <c r="E351" s="41">
        <v>29.39</v>
      </c>
      <c r="F351" s="41">
        <v>29.23</v>
      </c>
      <c r="H351" s="41">
        <v>29.29</v>
      </c>
      <c r="I351" s="41">
        <v>29.47</v>
      </c>
      <c r="K351" s="41">
        <v>29.16</v>
      </c>
      <c r="L351" s="41"/>
      <c r="M351" s="42">
        <v>29.4</v>
      </c>
      <c r="N351" s="41">
        <v>28.87</v>
      </c>
      <c r="O351" s="41">
        <v>29.43</v>
      </c>
      <c r="P351" s="41">
        <v>29.43</v>
      </c>
      <c r="Q351" s="41">
        <v>29.35</v>
      </c>
      <c r="R351" s="41">
        <v>28.8</v>
      </c>
      <c r="S351" s="41">
        <v>29.2</v>
      </c>
      <c r="T351" s="41">
        <v>29.25</v>
      </c>
      <c r="U351" s="41">
        <v>29.55</v>
      </c>
      <c r="V351" s="41">
        <v>29.18</v>
      </c>
      <c r="W351" s="41">
        <v>29.65</v>
      </c>
      <c r="X351" s="41">
        <v>29.86</v>
      </c>
      <c r="AB351" s="28"/>
      <c r="AD351" s="28"/>
      <c r="AE351" s="28"/>
      <c r="AF351" s="28"/>
      <c r="AG351" s="28"/>
      <c r="AM351" s="28"/>
    </row>
    <row r="352" spans="1:39" x14ac:dyDescent="0.25">
      <c r="A352" s="37">
        <v>2003</v>
      </c>
      <c r="B352" s="37">
        <v>12</v>
      </c>
      <c r="C352" s="28">
        <f t="shared" si="5"/>
        <v>2003.9166666666667</v>
      </c>
      <c r="D352" s="42">
        <v>28.09</v>
      </c>
      <c r="E352" s="41">
        <v>28.08</v>
      </c>
      <c r="F352" s="41">
        <v>28.02</v>
      </c>
      <c r="H352" s="41">
        <v>28.19</v>
      </c>
      <c r="I352" s="41">
        <v>28.18</v>
      </c>
      <c r="K352" s="41">
        <v>27.45</v>
      </c>
      <c r="L352" s="41"/>
      <c r="M352" s="42">
        <v>27.33</v>
      </c>
      <c r="N352" s="41">
        <v>27.26</v>
      </c>
      <c r="O352" s="41">
        <v>26.93</v>
      </c>
      <c r="P352" s="41">
        <v>27.05</v>
      </c>
      <c r="Q352" s="41">
        <v>27.13</v>
      </c>
      <c r="R352" s="41">
        <v>27.04</v>
      </c>
      <c r="S352" s="41">
        <v>27.55</v>
      </c>
      <c r="T352" s="41">
        <v>27.59</v>
      </c>
      <c r="U352" s="41">
        <v>28.21</v>
      </c>
      <c r="V352" s="41">
        <v>27.3</v>
      </c>
      <c r="W352" s="41">
        <v>28.09</v>
      </c>
      <c r="X352" s="41">
        <v>28.21</v>
      </c>
      <c r="AB352" s="28"/>
      <c r="AD352" s="28"/>
      <c r="AE352" s="28"/>
      <c r="AF352" s="28"/>
      <c r="AG352" s="28"/>
      <c r="AM352" s="28"/>
    </row>
    <row r="353" spans="1:39" x14ac:dyDescent="0.25">
      <c r="A353" s="37">
        <v>2004</v>
      </c>
      <c r="B353" s="37">
        <v>1</v>
      </c>
      <c r="C353" s="28">
        <f t="shared" si="5"/>
        <v>2004</v>
      </c>
      <c r="D353" s="42">
        <v>27.96</v>
      </c>
      <c r="E353" s="41">
        <v>27.66</v>
      </c>
      <c r="F353" s="41">
        <v>27.68</v>
      </c>
      <c r="H353" s="41">
        <v>27.83</v>
      </c>
      <c r="I353" s="41">
        <v>27.93</v>
      </c>
      <c r="K353" s="41">
        <v>27.52</v>
      </c>
      <c r="L353" s="41"/>
      <c r="M353" s="42">
        <v>27.4</v>
      </c>
      <c r="N353" s="41">
        <v>27.33</v>
      </c>
      <c r="O353" s="41">
        <v>27.5</v>
      </c>
      <c r="P353" s="41">
        <v>27.4</v>
      </c>
      <c r="Q353" s="41">
        <v>27.45</v>
      </c>
      <c r="R353" s="41">
        <v>26.93</v>
      </c>
      <c r="S353" s="41">
        <v>27.57</v>
      </c>
      <c r="T353" s="41">
        <v>27.66</v>
      </c>
      <c r="U353" s="41">
        <v>27.69</v>
      </c>
      <c r="V353" s="41">
        <v>27.35</v>
      </c>
      <c r="W353" s="41">
        <v>27.77</v>
      </c>
      <c r="X353" s="41">
        <v>28.74</v>
      </c>
      <c r="AB353" s="28"/>
      <c r="AD353" s="28"/>
      <c r="AE353" s="28"/>
      <c r="AF353" s="28"/>
      <c r="AG353" s="28"/>
      <c r="AM353" s="28"/>
    </row>
    <row r="354" spans="1:39" x14ac:dyDescent="0.25">
      <c r="A354" s="37">
        <v>2004</v>
      </c>
      <c r="B354" s="37">
        <v>2</v>
      </c>
      <c r="C354" s="28">
        <f t="shared" si="5"/>
        <v>2004.0833333333333</v>
      </c>
      <c r="D354" s="42">
        <v>28.49</v>
      </c>
      <c r="E354" s="41">
        <v>28.18</v>
      </c>
      <c r="F354" s="41">
        <v>28</v>
      </c>
      <c r="H354" s="41">
        <v>28.12</v>
      </c>
      <c r="I354" s="41">
        <v>28.33</v>
      </c>
      <c r="K354" s="41">
        <v>27.82</v>
      </c>
      <c r="L354" s="41"/>
      <c r="M354" s="42">
        <v>28.18</v>
      </c>
      <c r="N354" s="41">
        <v>28.04</v>
      </c>
      <c r="O354" s="41">
        <v>28.15</v>
      </c>
      <c r="P354" s="41">
        <v>27.98</v>
      </c>
      <c r="Q354" s="41">
        <v>28.08</v>
      </c>
      <c r="R354" s="41">
        <v>27.14</v>
      </c>
      <c r="S354" s="41">
        <v>27.96</v>
      </c>
      <c r="T354" s="41">
        <v>27.99</v>
      </c>
      <c r="U354" s="41">
        <v>27.8</v>
      </c>
      <c r="V354" s="41">
        <v>27.98</v>
      </c>
      <c r="W354" s="41">
        <v>27.99</v>
      </c>
      <c r="X354" s="41">
        <v>28.83</v>
      </c>
      <c r="AB354" s="28"/>
      <c r="AD354" s="28"/>
      <c r="AE354" s="28"/>
      <c r="AF354" s="28"/>
      <c r="AG354" s="28"/>
      <c r="AM354" s="28"/>
    </row>
    <row r="355" spans="1:39" x14ac:dyDescent="0.25">
      <c r="A355" s="37">
        <v>2004</v>
      </c>
      <c r="B355" s="37">
        <v>3</v>
      </c>
      <c r="C355" s="28">
        <f t="shared" si="5"/>
        <v>2004.1666666666667</v>
      </c>
      <c r="D355" s="42">
        <v>28.13</v>
      </c>
      <c r="E355" s="41">
        <v>28.27</v>
      </c>
      <c r="F355" s="41">
        <v>27.82</v>
      </c>
      <c r="H355" s="41">
        <v>27.86</v>
      </c>
      <c r="I355" s="41">
        <v>27.86</v>
      </c>
      <c r="K355" s="41">
        <v>27.68</v>
      </c>
      <c r="L355" s="41"/>
      <c r="M355" s="42">
        <v>28</v>
      </c>
      <c r="N355" s="41">
        <v>27.92</v>
      </c>
      <c r="O355" s="41">
        <v>27.7</v>
      </c>
      <c r="P355" s="41">
        <v>27.5</v>
      </c>
      <c r="Q355" s="41">
        <v>27.73</v>
      </c>
      <c r="R355" s="41">
        <v>27.48</v>
      </c>
      <c r="S355" s="41">
        <v>27.78</v>
      </c>
      <c r="T355" s="41">
        <v>27.7</v>
      </c>
      <c r="U355" s="41">
        <v>27.69</v>
      </c>
      <c r="V355" s="41">
        <v>27.43</v>
      </c>
      <c r="W355" s="41">
        <v>27.78</v>
      </c>
      <c r="X355" s="41">
        <v>28.46</v>
      </c>
      <c r="AB355" s="28"/>
      <c r="AD355" s="28"/>
      <c r="AE355" s="28"/>
      <c r="AF355" s="28"/>
      <c r="AG355" s="28"/>
      <c r="AM355" s="28"/>
    </row>
    <row r="356" spans="1:39" x14ac:dyDescent="0.25">
      <c r="A356" s="37">
        <v>2004</v>
      </c>
      <c r="B356" s="37">
        <v>4</v>
      </c>
      <c r="C356" s="28">
        <f t="shared" si="5"/>
        <v>2004.25</v>
      </c>
      <c r="D356" s="42">
        <v>29.19</v>
      </c>
      <c r="E356" s="41">
        <v>29.4</v>
      </c>
      <c r="F356" s="41">
        <v>28.48</v>
      </c>
      <c r="H356" s="41">
        <v>28.35</v>
      </c>
      <c r="I356" s="41">
        <v>28.63</v>
      </c>
      <c r="K356" s="41">
        <v>28.59</v>
      </c>
      <c r="L356" s="41"/>
      <c r="M356" s="42">
        <v>28.49</v>
      </c>
      <c r="N356" s="41">
        <v>28.92</v>
      </c>
      <c r="O356" s="41">
        <v>28.55</v>
      </c>
      <c r="P356" s="41">
        <v>28.6</v>
      </c>
      <c r="Q356" s="41">
        <v>28.7</v>
      </c>
      <c r="R356" s="41">
        <v>28.37</v>
      </c>
      <c r="S356" s="41">
        <v>28.67</v>
      </c>
      <c r="T356" s="41">
        <v>28.41</v>
      </c>
      <c r="U356" s="41">
        <v>28.22</v>
      </c>
      <c r="V356" s="41">
        <v>28.63</v>
      </c>
      <c r="W356" s="41">
        <v>28.4</v>
      </c>
      <c r="X356" s="41">
        <v>29.48</v>
      </c>
      <c r="AB356" s="28"/>
      <c r="AD356" s="28"/>
      <c r="AE356" s="28"/>
      <c r="AF356" s="28"/>
      <c r="AG356" s="28"/>
      <c r="AM356" s="28"/>
    </row>
    <row r="357" spans="1:39" x14ac:dyDescent="0.25">
      <c r="A357" s="37">
        <v>2004</v>
      </c>
      <c r="B357" s="37">
        <v>5</v>
      </c>
      <c r="C357" s="28">
        <f t="shared" si="5"/>
        <v>2004.3333333333333</v>
      </c>
      <c r="D357" s="42">
        <v>28.95</v>
      </c>
      <c r="E357" s="41">
        <v>29.27</v>
      </c>
      <c r="F357" s="41">
        <v>28.64</v>
      </c>
      <c r="H357" s="41">
        <v>28.53</v>
      </c>
      <c r="I357" s="41">
        <v>28.71</v>
      </c>
      <c r="K357" s="41">
        <v>28.22</v>
      </c>
      <c r="L357" s="41"/>
      <c r="M357" s="42">
        <v>28.05</v>
      </c>
      <c r="N357" s="41">
        <v>28.71</v>
      </c>
      <c r="O357" s="41">
        <v>28.08</v>
      </c>
      <c r="P357" s="41">
        <v>28.08</v>
      </c>
      <c r="Q357" s="41">
        <v>28.18</v>
      </c>
      <c r="R357" s="41">
        <v>28.17</v>
      </c>
      <c r="S357" s="41">
        <v>28.41</v>
      </c>
      <c r="T357" s="41">
        <v>28.47</v>
      </c>
      <c r="U357" s="41">
        <v>28.47</v>
      </c>
      <c r="V357" s="41">
        <v>28.23</v>
      </c>
      <c r="W357" s="41">
        <v>28.44</v>
      </c>
      <c r="X357" s="41">
        <v>29.26</v>
      </c>
      <c r="AB357" s="28"/>
      <c r="AD357" s="28"/>
      <c r="AE357" s="28"/>
      <c r="AF357" s="28"/>
      <c r="AG357" s="28"/>
      <c r="AM357" s="28"/>
    </row>
    <row r="358" spans="1:39" x14ac:dyDescent="0.25">
      <c r="A358" s="37">
        <v>2004</v>
      </c>
      <c r="B358" s="37">
        <v>6</v>
      </c>
      <c r="C358" s="28">
        <f t="shared" si="5"/>
        <v>2004.4166666666667</v>
      </c>
      <c r="D358" s="42">
        <v>29.08</v>
      </c>
      <c r="E358" s="41">
        <v>29.73</v>
      </c>
      <c r="F358" s="41">
        <v>28.88</v>
      </c>
      <c r="H358" s="41">
        <v>28.81</v>
      </c>
      <c r="I358" s="41">
        <v>29.01</v>
      </c>
      <c r="K358" s="41">
        <v>28.6</v>
      </c>
      <c r="L358" s="41"/>
      <c r="M358" s="42">
        <v>28.74</v>
      </c>
      <c r="N358" s="41">
        <v>29.05</v>
      </c>
      <c r="O358" s="41">
        <v>28.68</v>
      </c>
      <c r="P358" s="41">
        <v>28.68</v>
      </c>
      <c r="Q358" s="41">
        <v>28.7</v>
      </c>
      <c r="R358" s="41">
        <v>28.34</v>
      </c>
      <c r="S358" s="41">
        <v>28.7</v>
      </c>
      <c r="T358" s="41">
        <v>28.8</v>
      </c>
      <c r="U358" s="41">
        <v>28.79</v>
      </c>
      <c r="V358" s="41">
        <v>28.7</v>
      </c>
      <c r="W358" s="41">
        <v>28.97</v>
      </c>
      <c r="X358" s="41">
        <v>29.7</v>
      </c>
      <c r="AB358" s="28"/>
      <c r="AD358" s="28"/>
      <c r="AE358" s="28"/>
      <c r="AF358" s="28"/>
      <c r="AG358" s="28"/>
      <c r="AM358" s="28"/>
    </row>
    <row r="359" spans="1:39" x14ac:dyDescent="0.25">
      <c r="A359" s="37">
        <v>2004</v>
      </c>
      <c r="B359" s="37">
        <v>7</v>
      </c>
      <c r="C359" s="28">
        <f t="shared" si="5"/>
        <v>2004.5</v>
      </c>
      <c r="D359" s="42">
        <v>28.95</v>
      </c>
      <c r="E359" s="41">
        <v>29.21</v>
      </c>
      <c r="F359" s="41">
        <v>28.27</v>
      </c>
      <c r="H359" s="41">
        <v>28.39</v>
      </c>
      <c r="I359" s="41">
        <v>28.49</v>
      </c>
      <c r="K359" s="41">
        <v>28.07</v>
      </c>
      <c r="L359" s="41"/>
      <c r="M359" s="42">
        <v>28.16</v>
      </c>
      <c r="N359" s="41">
        <v>28.49</v>
      </c>
      <c r="O359" s="41">
        <v>28</v>
      </c>
      <c r="P359" s="41">
        <v>28.07</v>
      </c>
      <c r="Q359" s="41">
        <v>28.17</v>
      </c>
      <c r="R359" s="41">
        <v>27.87</v>
      </c>
      <c r="S359" s="41">
        <v>28.26</v>
      </c>
      <c r="T359" s="41">
        <v>28.48</v>
      </c>
      <c r="U359" s="41">
        <v>28.83</v>
      </c>
      <c r="V359" s="41">
        <v>28.17</v>
      </c>
      <c r="W359" s="41">
        <v>28.62</v>
      </c>
      <c r="X359" s="41">
        <v>29.35</v>
      </c>
      <c r="AB359" s="28"/>
      <c r="AD359" s="28"/>
      <c r="AE359" s="28"/>
      <c r="AF359" s="28"/>
      <c r="AG359" s="28"/>
      <c r="AM359" s="28"/>
    </row>
    <row r="360" spans="1:39" x14ac:dyDescent="0.25">
      <c r="A360" s="37">
        <v>2004</v>
      </c>
      <c r="B360" s="37">
        <v>8</v>
      </c>
      <c r="C360" s="28">
        <f t="shared" si="5"/>
        <v>2004.5833333333333</v>
      </c>
      <c r="D360" s="42">
        <v>29.06</v>
      </c>
      <c r="E360" s="41">
        <v>29.14</v>
      </c>
      <c r="F360" s="41">
        <v>28.71</v>
      </c>
      <c r="H360" s="41">
        <v>28.85</v>
      </c>
      <c r="I360" s="41">
        <v>28.85</v>
      </c>
      <c r="K360" s="41">
        <v>28.35</v>
      </c>
      <c r="L360" s="41"/>
      <c r="M360" s="42">
        <v>28.17</v>
      </c>
      <c r="N360" s="41">
        <v>28.79</v>
      </c>
      <c r="O360" s="41">
        <v>28.44</v>
      </c>
      <c r="P360" s="41">
        <v>28.46</v>
      </c>
      <c r="Q360" s="41">
        <v>28.48</v>
      </c>
      <c r="R360" s="41">
        <v>28.27</v>
      </c>
      <c r="S360" s="41">
        <v>28.64</v>
      </c>
      <c r="T360" s="41">
        <v>28.82</v>
      </c>
      <c r="U360" s="41">
        <v>28.78</v>
      </c>
      <c r="V360" s="41">
        <v>28.3</v>
      </c>
      <c r="W360" s="41">
        <v>28.82</v>
      </c>
      <c r="X360" s="41">
        <v>29.95</v>
      </c>
      <c r="AB360" s="28"/>
      <c r="AD360" s="28"/>
      <c r="AE360" s="28"/>
      <c r="AF360" s="28"/>
      <c r="AG360" s="28"/>
      <c r="AM360" s="28"/>
    </row>
    <row r="361" spans="1:39" x14ac:dyDescent="0.25">
      <c r="A361" s="37">
        <v>2004</v>
      </c>
      <c r="B361" s="37">
        <v>9</v>
      </c>
      <c r="C361" s="28">
        <f t="shared" si="5"/>
        <v>2004.6666666666667</v>
      </c>
      <c r="D361" s="42">
        <v>29.21</v>
      </c>
      <c r="E361" s="41">
        <v>29.49</v>
      </c>
      <c r="F361" s="41">
        <v>28.91</v>
      </c>
      <c r="H361" s="41">
        <v>29.35</v>
      </c>
      <c r="I361" s="41">
        <v>29.15</v>
      </c>
      <c r="K361" s="41">
        <v>29.41</v>
      </c>
      <c r="L361" s="41"/>
      <c r="M361" s="42">
        <v>29.34</v>
      </c>
      <c r="N361" s="41">
        <v>29.86</v>
      </c>
      <c r="O361" s="41">
        <v>29.73</v>
      </c>
      <c r="P361" s="41">
        <v>29.68</v>
      </c>
      <c r="Q361" s="41">
        <v>29.75</v>
      </c>
      <c r="R361" s="41">
        <v>29.38</v>
      </c>
      <c r="S361" s="41">
        <v>29.75</v>
      </c>
      <c r="T361" s="41">
        <v>29.51</v>
      </c>
      <c r="U361" s="41">
        <v>29.21</v>
      </c>
      <c r="V361" s="41">
        <v>29.85</v>
      </c>
      <c r="W361" s="41">
        <v>29.63</v>
      </c>
      <c r="X361" s="41">
        <v>30.6</v>
      </c>
      <c r="AB361" s="28"/>
      <c r="AD361" s="28"/>
      <c r="AE361" s="28"/>
      <c r="AF361" s="28"/>
      <c r="AG361" s="28"/>
      <c r="AM361" s="28"/>
    </row>
    <row r="362" spans="1:39" x14ac:dyDescent="0.25">
      <c r="A362" s="37">
        <v>2004</v>
      </c>
      <c r="B362" s="37">
        <v>10</v>
      </c>
      <c r="C362" s="28">
        <f t="shared" si="5"/>
        <v>2004.75</v>
      </c>
      <c r="D362" s="42">
        <v>29.62</v>
      </c>
      <c r="E362" s="41">
        <v>29.32</v>
      </c>
      <c r="F362" s="41">
        <v>29.6</v>
      </c>
      <c r="H362" s="41">
        <v>29.93</v>
      </c>
      <c r="I362" s="41">
        <v>29.97</v>
      </c>
      <c r="K362" s="41">
        <v>29.67</v>
      </c>
      <c r="L362" s="41"/>
      <c r="M362" s="42">
        <v>29.88</v>
      </c>
      <c r="N362" s="41">
        <v>30.11</v>
      </c>
      <c r="O362" s="41">
        <v>30.08</v>
      </c>
      <c r="P362" s="41">
        <v>30.1</v>
      </c>
      <c r="Q362" s="41">
        <v>30.1</v>
      </c>
      <c r="R362" s="41">
        <v>29.14</v>
      </c>
      <c r="S362" s="41">
        <v>29.86</v>
      </c>
      <c r="T362" s="41">
        <v>30.05</v>
      </c>
      <c r="U362" s="41">
        <v>30.09</v>
      </c>
      <c r="V362" s="41">
        <v>29.88</v>
      </c>
      <c r="W362" s="41">
        <v>29.71</v>
      </c>
      <c r="X362" s="41">
        <v>30.38</v>
      </c>
      <c r="AB362" s="28"/>
      <c r="AD362" s="28"/>
      <c r="AE362" s="28"/>
      <c r="AF362" s="28"/>
      <c r="AG362" s="28"/>
      <c r="AM362" s="28"/>
    </row>
    <row r="363" spans="1:39" x14ac:dyDescent="0.25">
      <c r="A363" s="37">
        <v>2004</v>
      </c>
      <c r="B363" s="37">
        <v>11</v>
      </c>
      <c r="C363" s="28">
        <f t="shared" si="5"/>
        <v>2004.8333333333333</v>
      </c>
      <c r="D363" s="42">
        <v>28.66</v>
      </c>
      <c r="E363" s="41">
        <v>28.23</v>
      </c>
      <c r="F363" s="41">
        <v>28.65</v>
      </c>
      <c r="H363" s="41">
        <v>28.81</v>
      </c>
      <c r="I363" s="41">
        <v>28.89</v>
      </c>
      <c r="K363" s="41">
        <v>27.97</v>
      </c>
      <c r="L363" s="41"/>
      <c r="M363" s="42">
        <v>27.28</v>
      </c>
      <c r="N363" s="41">
        <v>28.58</v>
      </c>
      <c r="O363" s="41">
        <v>27.77</v>
      </c>
      <c r="P363" s="41">
        <v>27.7</v>
      </c>
      <c r="Q363" s="41">
        <v>27.7</v>
      </c>
      <c r="R363" s="41">
        <v>27.18</v>
      </c>
      <c r="S363" s="41">
        <v>28.34</v>
      </c>
      <c r="T363" s="41">
        <v>28.58</v>
      </c>
      <c r="U363" s="41">
        <v>29.64</v>
      </c>
      <c r="V363" s="41">
        <v>28.07</v>
      </c>
      <c r="W363" s="41">
        <v>28.8</v>
      </c>
      <c r="X363" s="41">
        <v>29.4</v>
      </c>
      <c r="AB363" s="28"/>
      <c r="AD363" s="28"/>
      <c r="AE363" s="28"/>
      <c r="AF363" s="28"/>
      <c r="AG363" s="28"/>
      <c r="AM363" s="28"/>
    </row>
    <row r="364" spans="1:39" x14ac:dyDescent="0.25">
      <c r="A364" s="37">
        <v>2004</v>
      </c>
      <c r="B364" s="37">
        <v>12</v>
      </c>
      <c r="C364" s="28">
        <f t="shared" si="5"/>
        <v>2004.9166666666667</v>
      </c>
      <c r="D364" s="42">
        <v>27.94</v>
      </c>
      <c r="E364" s="41">
        <v>27.91</v>
      </c>
      <c r="F364" s="41">
        <v>27.97</v>
      </c>
      <c r="H364" s="41">
        <v>28.05</v>
      </c>
      <c r="I364" s="41">
        <v>28.21</v>
      </c>
      <c r="K364" s="41">
        <v>27.11</v>
      </c>
      <c r="L364" s="41"/>
      <c r="M364" s="42">
        <v>26.85</v>
      </c>
      <c r="N364" s="41">
        <v>28.02</v>
      </c>
      <c r="O364" s="41">
        <v>26.78</v>
      </c>
      <c r="P364" s="41">
        <v>26.7</v>
      </c>
      <c r="Q364" s="41">
        <v>26.66</v>
      </c>
      <c r="R364" s="41">
        <v>26.37</v>
      </c>
      <c r="S364" s="41">
        <v>27.65</v>
      </c>
      <c r="T364" s="41">
        <v>28.06</v>
      </c>
      <c r="U364" s="41">
        <v>28.51</v>
      </c>
      <c r="V364" s="41">
        <v>26.9</v>
      </c>
      <c r="W364" s="41">
        <v>27.9</v>
      </c>
      <c r="X364" s="41">
        <v>29.24</v>
      </c>
      <c r="AB364" s="28"/>
      <c r="AD364" s="28"/>
      <c r="AE364" s="28"/>
      <c r="AF364" s="28"/>
      <c r="AG364" s="28"/>
      <c r="AM364" s="28"/>
    </row>
    <row r="365" spans="1:39" x14ac:dyDescent="0.25">
      <c r="A365" s="37">
        <v>2005</v>
      </c>
      <c r="B365" s="37">
        <v>1</v>
      </c>
      <c r="C365" s="28">
        <f t="shared" si="5"/>
        <v>2005</v>
      </c>
      <c r="D365" s="42">
        <v>27.55</v>
      </c>
      <c r="E365" s="41">
        <v>27.32</v>
      </c>
      <c r="F365" s="41">
        <v>27.34</v>
      </c>
      <c r="H365" s="41">
        <v>27.42</v>
      </c>
      <c r="I365" s="41">
        <v>27.43</v>
      </c>
      <c r="K365" s="41">
        <v>26.2</v>
      </c>
      <c r="L365" s="41"/>
      <c r="M365" s="42">
        <v>27.34</v>
      </c>
      <c r="N365" s="41">
        <v>26.72</v>
      </c>
      <c r="O365" s="41">
        <v>26.18</v>
      </c>
      <c r="P365" s="41">
        <v>26.2</v>
      </c>
      <c r="Q365" s="41">
        <v>26.18</v>
      </c>
      <c r="R365" s="41">
        <v>26.01</v>
      </c>
      <c r="S365" s="41">
        <v>26.78</v>
      </c>
      <c r="T365" s="41">
        <v>27.22</v>
      </c>
      <c r="U365" s="41">
        <v>27.74</v>
      </c>
      <c r="V365" s="41">
        <v>26.43</v>
      </c>
      <c r="W365" s="41">
        <v>27.22</v>
      </c>
      <c r="X365" s="41">
        <v>28.27</v>
      </c>
      <c r="AB365" s="28"/>
      <c r="AD365" s="28"/>
      <c r="AE365" s="28"/>
      <c r="AF365" s="28"/>
      <c r="AG365" s="28"/>
      <c r="AM365" s="28"/>
    </row>
    <row r="366" spans="1:39" x14ac:dyDescent="0.25">
      <c r="A366" s="37">
        <v>2005</v>
      </c>
      <c r="B366" s="37">
        <v>2</v>
      </c>
      <c r="C366" s="28">
        <f t="shared" si="5"/>
        <v>2005.0833333333333</v>
      </c>
      <c r="D366" s="42">
        <v>27.41</v>
      </c>
      <c r="E366" s="41">
        <v>27.07</v>
      </c>
      <c r="F366" s="41">
        <v>27.05</v>
      </c>
      <c r="G366" s="41">
        <v>27.33</v>
      </c>
      <c r="H366" s="41">
        <v>27.23</v>
      </c>
      <c r="I366" s="41">
        <v>27.09</v>
      </c>
      <c r="K366" s="41">
        <v>26.7</v>
      </c>
      <c r="L366" s="41"/>
      <c r="M366" s="42">
        <v>27.13</v>
      </c>
      <c r="N366" s="41">
        <v>27.37</v>
      </c>
      <c r="O366" s="41">
        <v>26.9</v>
      </c>
      <c r="P366" s="41">
        <v>26.87</v>
      </c>
      <c r="Q366" s="41">
        <v>26.87</v>
      </c>
      <c r="R366" s="41">
        <v>26.76</v>
      </c>
      <c r="S366" s="41">
        <v>27.11</v>
      </c>
      <c r="T366" s="41">
        <v>27.26</v>
      </c>
      <c r="U366" s="41">
        <v>27.1</v>
      </c>
      <c r="V366" s="41">
        <v>26.67</v>
      </c>
      <c r="W366" s="41">
        <v>27.52</v>
      </c>
      <c r="X366" s="41">
        <v>28.34</v>
      </c>
      <c r="AB366" s="28"/>
      <c r="AD366" s="28"/>
      <c r="AE366" s="28"/>
      <c r="AF366" s="28"/>
      <c r="AG366" s="28"/>
      <c r="AM366" s="28"/>
    </row>
    <row r="367" spans="1:39" x14ac:dyDescent="0.25">
      <c r="A367" s="37">
        <v>2005</v>
      </c>
      <c r="B367" s="37">
        <v>3</v>
      </c>
      <c r="C367" s="28">
        <f t="shared" si="5"/>
        <v>2005.1666666666667</v>
      </c>
      <c r="D367" s="42">
        <v>29.31</v>
      </c>
      <c r="E367" s="41">
        <v>29.85</v>
      </c>
      <c r="F367" s="41">
        <v>28.11</v>
      </c>
      <c r="G367" s="41">
        <v>28.87</v>
      </c>
      <c r="H367" s="41">
        <v>28.66</v>
      </c>
      <c r="I367" s="41">
        <v>29.04</v>
      </c>
      <c r="K367" s="41">
        <v>28.83</v>
      </c>
      <c r="L367" s="41"/>
      <c r="M367" s="42">
        <v>28.98</v>
      </c>
      <c r="N367" s="41">
        <v>29.49</v>
      </c>
      <c r="O367" s="41">
        <v>29.3</v>
      </c>
      <c r="P367" s="41">
        <v>29.27</v>
      </c>
      <c r="Q367" s="41">
        <v>29.3</v>
      </c>
      <c r="R367" s="41">
        <v>28.74</v>
      </c>
      <c r="S367" s="41">
        <v>29.18</v>
      </c>
      <c r="T367" s="41">
        <v>28.61</v>
      </c>
      <c r="U367" s="41">
        <v>27.91</v>
      </c>
      <c r="V367" s="41">
        <v>29.47</v>
      </c>
      <c r="W367" s="41">
        <v>28.97</v>
      </c>
      <c r="X367" s="41">
        <v>30.02</v>
      </c>
      <c r="AB367" s="28"/>
      <c r="AD367" s="28"/>
      <c r="AE367" s="28"/>
      <c r="AF367" s="28"/>
      <c r="AG367" s="28"/>
      <c r="AM367" s="28"/>
    </row>
    <row r="368" spans="1:39" x14ac:dyDescent="0.25">
      <c r="A368" s="37">
        <v>2005</v>
      </c>
      <c r="B368" s="37">
        <v>4</v>
      </c>
      <c r="C368" s="28">
        <f t="shared" si="5"/>
        <v>2005.25</v>
      </c>
      <c r="D368" s="42">
        <v>29.58</v>
      </c>
      <c r="E368" s="41">
        <v>30.24</v>
      </c>
      <c r="F368" s="41">
        <v>28.31</v>
      </c>
      <c r="G368" s="41">
        <v>29.03</v>
      </c>
      <c r="H368" s="41">
        <v>29.04</v>
      </c>
      <c r="I368" s="41">
        <v>29.2</v>
      </c>
      <c r="K368" s="41">
        <v>28.35</v>
      </c>
      <c r="L368" s="41"/>
      <c r="M368" s="42">
        <v>28.95</v>
      </c>
      <c r="N368" s="41">
        <v>29.35</v>
      </c>
      <c r="O368" s="41">
        <v>29.03</v>
      </c>
      <c r="P368" s="41">
        <v>29.03</v>
      </c>
      <c r="Q368" s="41">
        <v>28.98</v>
      </c>
      <c r="R368" s="41">
        <v>28.76</v>
      </c>
      <c r="S368" s="41">
        <v>28.98</v>
      </c>
      <c r="T368" s="41">
        <v>28.93</v>
      </c>
      <c r="U368" s="41">
        <v>28.8</v>
      </c>
      <c r="V368" s="41">
        <v>28.7</v>
      </c>
      <c r="W368" s="41">
        <v>28.82</v>
      </c>
      <c r="X368" s="41">
        <v>29.83</v>
      </c>
      <c r="AB368" s="28"/>
      <c r="AD368" s="28"/>
      <c r="AE368" s="28"/>
      <c r="AF368" s="28"/>
      <c r="AG368" s="28"/>
      <c r="AM368" s="28"/>
    </row>
    <row r="369" spans="1:40" x14ac:dyDescent="0.25">
      <c r="A369" s="37">
        <v>2005</v>
      </c>
      <c r="B369" s="37">
        <v>5</v>
      </c>
      <c r="C369" s="28">
        <f t="shared" si="5"/>
        <v>2005.3333333333333</v>
      </c>
      <c r="D369" s="42">
        <v>29.64</v>
      </c>
      <c r="E369" s="41">
        <v>30.27</v>
      </c>
      <c r="F369" s="41">
        <v>28.49</v>
      </c>
      <c r="G369" s="41">
        <v>29.17</v>
      </c>
      <c r="H369" s="41">
        <v>29.24</v>
      </c>
      <c r="I369" s="41">
        <v>29.56</v>
      </c>
      <c r="J369" s="42">
        <v>29.25</v>
      </c>
      <c r="K369" s="41"/>
      <c r="L369" s="41">
        <v>29.04</v>
      </c>
      <c r="M369" s="42">
        <v>29.98</v>
      </c>
      <c r="N369" s="41">
        <v>30.13</v>
      </c>
      <c r="O369" s="41">
        <v>29.98</v>
      </c>
      <c r="P369" s="41">
        <v>29.9</v>
      </c>
      <c r="Q369" s="41">
        <v>29.98</v>
      </c>
      <c r="R369" s="41">
        <v>29.47</v>
      </c>
      <c r="S369" s="41">
        <v>29.76</v>
      </c>
      <c r="T369" s="41">
        <v>29.68</v>
      </c>
      <c r="U369" s="41">
        <v>29.48</v>
      </c>
      <c r="V369" s="41">
        <v>29.6</v>
      </c>
      <c r="W369" s="41">
        <v>29.77</v>
      </c>
      <c r="X369" s="41">
        <v>30.58</v>
      </c>
      <c r="AB369" s="28"/>
      <c r="AD369" s="28"/>
      <c r="AE369" s="28"/>
      <c r="AF369" s="28"/>
      <c r="AG369" s="28"/>
      <c r="AM369" s="28"/>
    </row>
    <row r="370" spans="1:40" x14ac:dyDescent="0.25">
      <c r="A370" s="37">
        <v>2005</v>
      </c>
      <c r="B370" s="37">
        <v>6</v>
      </c>
      <c r="C370" s="28">
        <f t="shared" si="5"/>
        <v>2005.4166666666667</v>
      </c>
      <c r="D370" s="42">
        <v>30.39</v>
      </c>
      <c r="E370" s="41">
        <v>30.95</v>
      </c>
      <c r="F370" s="41">
        <v>29.12</v>
      </c>
      <c r="G370" s="41">
        <v>29.85</v>
      </c>
      <c r="H370" s="41">
        <v>30.09</v>
      </c>
      <c r="I370" s="41">
        <v>30.06</v>
      </c>
      <c r="J370" s="42">
        <v>29.84</v>
      </c>
      <c r="K370" s="41"/>
      <c r="L370" s="41">
        <v>29.58</v>
      </c>
      <c r="M370" s="42">
        <v>29.45</v>
      </c>
      <c r="N370" s="41">
        <v>30.73</v>
      </c>
      <c r="O370" s="41">
        <v>29.9</v>
      </c>
      <c r="P370" s="41">
        <v>29.88</v>
      </c>
      <c r="Q370" s="41">
        <v>29.88</v>
      </c>
      <c r="R370" s="41">
        <v>29.95</v>
      </c>
      <c r="S370" s="41">
        <v>30.36</v>
      </c>
      <c r="T370" s="41">
        <v>30.3</v>
      </c>
      <c r="U370" s="41">
        <v>30.16</v>
      </c>
      <c r="V370" s="41">
        <v>30.12</v>
      </c>
      <c r="W370" s="41">
        <v>30.32</v>
      </c>
      <c r="X370" s="41">
        <v>31.27</v>
      </c>
      <c r="AB370" s="28"/>
      <c r="AD370" s="28"/>
      <c r="AE370" s="28"/>
      <c r="AF370" s="28"/>
      <c r="AG370" s="28"/>
      <c r="AM370" s="28"/>
    </row>
    <row r="371" spans="1:40" x14ac:dyDescent="0.25">
      <c r="A371" s="37">
        <v>2005</v>
      </c>
      <c r="B371" s="37">
        <v>7</v>
      </c>
      <c r="C371" s="28">
        <f t="shared" si="5"/>
        <v>2005.5</v>
      </c>
      <c r="D371" s="42">
        <v>30.26</v>
      </c>
      <c r="E371" s="41">
        <v>30.79</v>
      </c>
      <c r="F371" s="41">
        <v>29.78</v>
      </c>
      <c r="G371" s="41">
        <v>29.9</v>
      </c>
      <c r="H371" s="41">
        <v>30.26</v>
      </c>
      <c r="I371" s="41">
        <v>30.4</v>
      </c>
      <c r="J371" s="42">
        <v>29.35</v>
      </c>
      <c r="K371" s="41"/>
      <c r="L371" s="41">
        <v>29.2</v>
      </c>
      <c r="M371" s="42">
        <v>29.18</v>
      </c>
      <c r="N371" s="41">
        <v>30.33</v>
      </c>
      <c r="O371" s="41">
        <v>29.98</v>
      </c>
      <c r="P371" s="41">
        <v>29.93</v>
      </c>
      <c r="Q371" s="41">
        <v>29.9</v>
      </c>
      <c r="R371" s="41">
        <v>29.29</v>
      </c>
      <c r="S371" s="41">
        <v>30.04</v>
      </c>
      <c r="T371" s="41">
        <v>30.11</v>
      </c>
      <c r="U371" s="41">
        <v>30.95</v>
      </c>
      <c r="V371" s="41">
        <v>29.93</v>
      </c>
      <c r="W371" s="41">
        <v>30.19</v>
      </c>
      <c r="X371" s="41">
        <v>30.78</v>
      </c>
      <c r="AB371" s="28"/>
      <c r="AD371" s="28"/>
      <c r="AE371" s="28"/>
      <c r="AF371" s="28"/>
      <c r="AG371" s="28"/>
      <c r="AM371" s="28"/>
    </row>
    <row r="372" spans="1:40" x14ac:dyDescent="0.25">
      <c r="A372" s="37">
        <v>2005</v>
      </c>
      <c r="B372" s="37">
        <v>8</v>
      </c>
      <c r="C372" s="28">
        <f t="shared" si="5"/>
        <v>2005.5833333333333</v>
      </c>
      <c r="D372" s="42">
        <v>29.73</v>
      </c>
      <c r="E372" s="41">
        <v>29.49</v>
      </c>
      <c r="F372" s="41">
        <v>29.12</v>
      </c>
      <c r="G372" s="41">
        <v>29.17</v>
      </c>
      <c r="H372" s="41">
        <v>29.41</v>
      </c>
      <c r="I372" s="41">
        <v>29.57</v>
      </c>
      <c r="J372" s="42">
        <v>28.61</v>
      </c>
      <c r="L372" s="41">
        <v>28.57</v>
      </c>
      <c r="M372" s="42">
        <v>29.05</v>
      </c>
      <c r="N372" s="41">
        <v>29.5</v>
      </c>
      <c r="O372" s="41">
        <v>28.55</v>
      </c>
      <c r="P372" s="41">
        <v>28.6</v>
      </c>
      <c r="Q372" s="41">
        <v>28.68</v>
      </c>
      <c r="R372" s="41">
        <v>28.69</v>
      </c>
      <c r="S372" s="41">
        <v>29.19</v>
      </c>
      <c r="T372" s="41">
        <v>29.39</v>
      </c>
      <c r="U372" s="41">
        <v>30.49</v>
      </c>
      <c r="V372" s="41">
        <v>28.7</v>
      </c>
      <c r="W372" s="41">
        <v>29.86</v>
      </c>
      <c r="X372" s="41">
        <v>29.9</v>
      </c>
      <c r="AB372" s="28"/>
      <c r="AD372" s="28"/>
      <c r="AE372" s="28"/>
      <c r="AF372" s="28"/>
      <c r="AG372" s="28"/>
      <c r="AM372" s="28"/>
    </row>
    <row r="373" spans="1:40" x14ac:dyDescent="0.25">
      <c r="A373" s="37">
        <v>2005</v>
      </c>
      <c r="B373" s="37">
        <v>9</v>
      </c>
      <c r="C373" s="28">
        <f t="shared" si="5"/>
        <v>2005.6666666666667</v>
      </c>
      <c r="D373" s="42">
        <v>29.53</v>
      </c>
      <c r="E373" s="41">
        <v>29.19</v>
      </c>
      <c r="F373" s="41">
        <v>29.14</v>
      </c>
      <c r="G373" s="41">
        <v>29.26</v>
      </c>
      <c r="H373" s="41">
        <v>29.42</v>
      </c>
      <c r="I373" s="41">
        <v>29.62</v>
      </c>
      <c r="J373" s="42">
        <v>28.73</v>
      </c>
      <c r="K373" s="41">
        <v>29.34</v>
      </c>
      <c r="L373" s="41">
        <v>28.51</v>
      </c>
      <c r="M373" s="42">
        <v>29.06</v>
      </c>
      <c r="N373" s="41">
        <v>29.6</v>
      </c>
      <c r="O373" s="41">
        <v>29.56</v>
      </c>
      <c r="P373" s="41">
        <v>29.56</v>
      </c>
      <c r="Q373" s="41">
        <v>29.52</v>
      </c>
      <c r="R373" s="41">
        <v>29</v>
      </c>
      <c r="S373" s="41">
        <v>29.28</v>
      </c>
      <c r="T373" s="41">
        <v>29.41</v>
      </c>
      <c r="U373" s="41">
        <v>29.95</v>
      </c>
      <c r="V373" s="41">
        <v>29.32</v>
      </c>
      <c r="W373" s="41">
        <v>29.84</v>
      </c>
      <c r="X373" s="41">
        <v>30.52</v>
      </c>
      <c r="AB373" s="28"/>
      <c r="AD373" s="28"/>
      <c r="AE373" s="28"/>
      <c r="AF373" s="28"/>
      <c r="AG373" s="28"/>
      <c r="AM373" s="28"/>
    </row>
    <row r="374" spans="1:40" x14ac:dyDescent="0.25">
      <c r="A374" s="37">
        <v>2005</v>
      </c>
      <c r="B374" s="37">
        <v>10</v>
      </c>
      <c r="C374" s="28">
        <f t="shared" si="5"/>
        <v>2005.75</v>
      </c>
      <c r="D374" s="42">
        <v>29.13</v>
      </c>
      <c r="E374" s="41">
        <v>29.4</v>
      </c>
      <c r="F374" s="41">
        <v>29.17</v>
      </c>
      <c r="G374" s="41">
        <v>29.3</v>
      </c>
      <c r="H374" s="41">
        <v>29.87</v>
      </c>
      <c r="I374" s="41">
        <v>29.75</v>
      </c>
      <c r="J374" s="42">
        <v>29.43</v>
      </c>
      <c r="K374" s="41">
        <v>30.13</v>
      </c>
      <c r="L374" s="41">
        <v>29.2</v>
      </c>
      <c r="M374" s="42">
        <v>29.76</v>
      </c>
      <c r="N374" s="41">
        <v>30.36</v>
      </c>
      <c r="O374" s="41">
        <v>30.08</v>
      </c>
      <c r="P374" s="41">
        <v>30.1</v>
      </c>
      <c r="Q374" s="41">
        <v>30.13</v>
      </c>
      <c r="R374" s="41">
        <v>29.48</v>
      </c>
      <c r="S374" s="41">
        <v>30.08</v>
      </c>
      <c r="T374" s="41">
        <v>30.15</v>
      </c>
      <c r="U374" s="41">
        <v>30.07</v>
      </c>
      <c r="V374" s="41">
        <v>30.1</v>
      </c>
      <c r="W374" s="41">
        <v>30.53</v>
      </c>
      <c r="X374" s="41">
        <v>30.97</v>
      </c>
      <c r="AB374" s="28"/>
      <c r="AD374" s="28"/>
      <c r="AE374" s="28"/>
      <c r="AF374" s="28"/>
      <c r="AG374" s="28"/>
      <c r="AM374" s="28"/>
    </row>
    <row r="375" spans="1:40" x14ac:dyDescent="0.25">
      <c r="A375" s="37">
        <v>2005</v>
      </c>
      <c r="B375" s="37">
        <v>11</v>
      </c>
      <c r="C375" s="28">
        <f t="shared" si="5"/>
        <v>2005.8333333333333</v>
      </c>
      <c r="D375" s="42">
        <v>27.94</v>
      </c>
      <c r="E375" s="41">
        <v>28.39</v>
      </c>
      <c r="F375" s="41">
        <v>28.25</v>
      </c>
      <c r="G375" s="41">
        <v>28.31</v>
      </c>
      <c r="H375" s="41">
        <v>28.94</v>
      </c>
      <c r="I375" s="41">
        <v>28.79</v>
      </c>
      <c r="J375" s="42">
        <v>27.68</v>
      </c>
      <c r="K375" s="41">
        <v>28.27</v>
      </c>
      <c r="L375" s="41">
        <v>27.29</v>
      </c>
      <c r="M375" s="42">
        <v>28.13</v>
      </c>
      <c r="N375" s="41">
        <v>28.56</v>
      </c>
      <c r="O375" s="41">
        <v>28.08</v>
      </c>
      <c r="P375" s="41">
        <v>28.04</v>
      </c>
      <c r="Q375" s="41">
        <v>28.08</v>
      </c>
      <c r="R375" s="41">
        <v>27.66</v>
      </c>
      <c r="S375" s="41">
        <v>28.41</v>
      </c>
      <c r="T375" s="41">
        <v>28.39</v>
      </c>
      <c r="U375" s="41">
        <v>28.96</v>
      </c>
      <c r="V375" s="41">
        <v>28.16</v>
      </c>
      <c r="W375" s="41">
        <v>28.54</v>
      </c>
      <c r="X375" s="41">
        <v>28.97</v>
      </c>
      <c r="AB375" s="28"/>
      <c r="AD375" s="28"/>
      <c r="AE375" s="28"/>
      <c r="AF375" s="28"/>
      <c r="AG375" s="28"/>
      <c r="AM375" s="28"/>
    </row>
    <row r="376" spans="1:40" x14ac:dyDescent="0.25">
      <c r="A376" s="37">
        <v>2005</v>
      </c>
      <c r="B376" s="37">
        <v>12</v>
      </c>
      <c r="C376" s="28">
        <f t="shared" si="5"/>
        <v>2005.9166666666667</v>
      </c>
      <c r="D376" s="42">
        <v>27.34</v>
      </c>
      <c r="E376" s="41">
        <v>28.04</v>
      </c>
      <c r="F376" s="41">
        <v>28.11</v>
      </c>
      <c r="G376" s="41">
        <v>27.92</v>
      </c>
      <c r="H376" s="41">
        <v>28.24</v>
      </c>
      <c r="I376" s="41">
        <v>28.39</v>
      </c>
      <c r="J376" s="42">
        <v>27.34</v>
      </c>
      <c r="K376" s="41">
        <v>28.1</v>
      </c>
      <c r="L376" s="41">
        <v>27.33</v>
      </c>
      <c r="M376" s="42">
        <v>28</v>
      </c>
      <c r="N376" s="41">
        <v>28.27</v>
      </c>
      <c r="O376" s="41">
        <v>27.78</v>
      </c>
      <c r="P376" s="41">
        <v>27.78</v>
      </c>
      <c r="Q376" s="41">
        <v>27.8</v>
      </c>
      <c r="R376" s="41">
        <v>27.18</v>
      </c>
      <c r="S376" s="41">
        <v>28.2</v>
      </c>
      <c r="T376" s="41">
        <v>28.23</v>
      </c>
      <c r="U376" s="41">
        <v>28.63</v>
      </c>
      <c r="V376" s="41">
        <v>27.63</v>
      </c>
      <c r="W376" s="41">
        <v>28.44</v>
      </c>
      <c r="X376" s="41">
        <v>28.73</v>
      </c>
      <c r="AA376" s="41"/>
      <c r="AB376" s="28"/>
      <c r="AC376" s="28"/>
      <c r="AD376" s="28"/>
      <c r="AE376" s="28"/>
      <c r="AF376" s="28"/>
      <c r="AG376" s="28"/>
      <c r="AJ376" s="28"/>
      <c r="AK376" s="28"/>
      <c r="AL376" s="28"/>
      <c r="AM376" s="28"/>
      <c r="AN376" s="28"/>
    </row>
    <row r="377" spans="1:40" x14ac:dyDescent="0.25">
      <c r="A377" s="37">
        <v>2006</v>
      </c>
      <c r="B377" s="37">
        <v>1</v>
      </c>
      <c r="C377" s="28">
        <f t="shared" si="5"/>
        <v>2006</v>
      </c>
      <c r="D377" s="42">
        <v>27.43</v>
      </c>
      <c r="E377" s="41">
        <v>28.08</v>
      </c>
      <c r="F377" s="41">
        <v>27.98</v>
      </c>
      <c r="G377" s="41">
        <v>27.77</v>
      </c>
      <c r="H377" s="41">
        <v>28.06</v>
      </c>
      <c r="I377" s="41">
        <v>28.27</v>
      </c>
      <c r="J377" s="42">
        <v>27.03</v>
      </c>
      <c r="K377" s="41">
        <v>27.68</v>
      </c>
      <c r="L377" s="41">
        <v>26.55</v>
      </c>
      <c r="M377" s="42">
        <v>27.53</v>
      </c>
      <c r="N377" s="41">
        <v>27.78</v>
      </c>
      <c r="O377" s="41">
        <v>27.33</v>
      </c>
      <c r="P377" s="41">
        <v>27.37</v>
      </c>
      <c r="Q377" s="41">
        <v>27.37</v>
      </c>
      <c r="R377" s="41">
        <v>26.83</v>
      </c>
      <c r="S377" s="41">
        <v>27.76</v>
      </c>
      <c r="T377" s="41">
        <v>27.78</v>
      </c>
      <c r="U377" s="41">
        <v>27.87</v>
      </c>
      <c r="V377" s="41">
        <v>27.37</v>
      </c>
      <c r="W377" s="41">
        <v>28.19</v>
      </c>
      <c r="X377" s="41">
        <v>28.36</v>
      </c>
      <c r="AA377" s="41"/>
      <c r="AB377" s="28"/>
      <c r="AC377" s="28"/>
      <c r="AD377" s="28"/>
      <c r="AE377" s="28"/>
      <c r="AF377" s="28"/>
      <c r="AG377" s="28"/>
      <c r="AJ377" s="28"/>
      <c r="AK377" s="28"/>
      <c r="AL377" s="28"/>
      <c r="AM377" s="28"/>
      <c r="AN377" s="28"/>
    </row>
    <row r="378" spans="1:40" x14ac:dyDescent="0.25">
      <c r="A378" s="37">
        <v>2006</v>
      </c>
      <c r="B378" s="37">
        <v>2</v>
      </c>
      <c r="C378" s="28">
        <f t="shared" ref="C378:C441" si="6">A378+(B378-1)/12</f>
        <v>2006.0833333333333</v>
      </c>
      <c r="D378" s="42">
        <v>27.77</v>
      </c>
      <c r="E378" s="41">
        <v>27.63</v>
      </c>
      <c r="F378" s="41">
        <v>27.63</v>
      </c>
      <c r="G378" s="41">
        <v>27.52</v>
      </c>
      <c r="H378" s="41">
        <v>27.77</v>
      </c>
      <c r="I378" s="41">
        <v>27.78</v>
      </c>
      <c r="J378" s="42">
        <v>26.92</v>
      </c>
      <c r="K378" s="41">
        <v>27.65</v>
      </c>
      <c r="L378" s="41">
        <v>27</v>
      </c>
      <c r="M378" s="42">
        <v>28.1</v>
      </c>
      <c r="N378" s="41">
        <v>27.76</v>
      </c>
      <c r="O378" s="41">
        <v>27.03</v>
      </c>
      <c r="P378" s="41">
        <v>27.13</v>
      </c>
      <c r="Q378" s="41">
        <v>27.27</v>
      </c>
      <c r="R378" s="41">
        <v>27</v>
      </c>
      <c r="S378" s="41">
        <v>27.69</v>
      </c>
      <c r="T378" s="41">
        <v>27.63</v>
      </c>
      <c r="U378" s="41">
        <v>27.72</v>
      </c>
      <c r="V378" s="41">
        <v>27.3</v>
      </c>
      <c r="W378" s="41">
        <v>28.16</v>
      </c>
      <c r="X378" s="41">
        <v>28.5</v>
      </c>
      <c r="AA378" s="41"/>
      <c r="AB378" s="28"/>
      <c r="AC378" s="28"/>
      <c r="AD378" s="28"/>
      <c r="AE378" s="28"/>
      <c r="AF378" s="28"/>
      <c r="AG378" s="28"/>
      <c r="AJ378" s="28"/>
      <c r="AK378" s="28"/>
      <c r="AL378" s="28"/>
      <c r="AM378" s="28"/>
      <c r="AN378" s="28"/>
    </row>
    <row r="379" spans="1:40" x14ac:dyDescent="0.25">
      <c r="A379" s="37">
        <v>2006</v>
      </c>
      <c r="B379" s="37">
        <v>3</v>
      </c>
      <c r="C379" s="28">
        <f t="shared" si="6"/>
        <v>2006.1666666666667</v>
      </c>
      <c r="D379" s="42">
        <v>27.98</v>
      </c>
      <c r="E379" s="41">
        <v>27.97</v>
      </c>
      <c r="F379" s="41">
        <v>27.85</v>
      </c>
      <c r="G379" s="41">
        <v>27.85</v>
      </c>
      <c r="H379" s="41">
        <v>27.88</v>
      </c>
      <c r="I379" s="41">
        <v>28</v>
      </c>
      <c r="J379" s="42">
        <v>26.92</v>
      </c>
      <c r="K379" s="41">
        <v>27.53</v>
      </c>
      <c r="L379" s="41">
        <v>26.59</v>
      </c>
      <c r="M379" s="42">
        <v>27.88</v>
      </c>
      <c r="N379" s="41">
        <v>27.64</v>
      </c>
      <c r="O379" s="41">
        <v>27.55</v>
      </c>
      <c r="P379" s="41">
        <v>27.55</v>
      </c>
      <c r="Q379" s="41">
        <v>27.5</v>
      </c>
      <c r="R379" s="41">
        <v>26.67</v>
      </c>
      <c r="S379" s="41">
        <v>27.64</v>
      </c>
      <c r="T379" s="41">
        <v>27.62</v>
      </c>
      <c r="U379" s="41">
        <v>27.71</v>
      </c>
      <c r="V379" s="41">
        <v>27.5</v>
      </c>
      <c r="W379" s="41">
        <v>27.76</v>
      </c>
      <c r="X379" s="41">
        <v>28.05</v>
      </c>
      <c r="AA379" s="41"/>
      <c r="AB379" s="28"/>
      <c r="AC379" s="28"/>
      <c r="AD379" s="28"/>
      <c r="AE379" s="28"/>
      <c r="AF379" s="28"/>
      <c r="AG379" s="28"/>
      <c r="AJ379" s="28"/>
      <c r="AK379" s="28"/>
      <c r="AL379" s="28"/>
      <c r="AM379" s="28"/>
      <c r="AN379" s="28"/>
    </row>
    <row r="380" spans="1:40" x14ac:dyDescent="0.25">
      <c r="A380" s="37">
        <v>2006</v>
      </c>
      <c r="B380" s="37">
        <v>4</v>
      </c>
      <c r="C380" s="28">
        <f t="shared" si="6"/>
        <v>2006.25</v>
      </c>
      <c r="D380" s="42">
        <v>28.47</v>
      </c>
      <c r="E380" s="41">
        <v>28.88</v>
      </c>
      <c r="F380" s="41">
        <v>28.26</v>
      </c>
      <c r="G380" s="41">
        <v>28.51</v>
      </c>
      <c r="H380" s="41">
        <v>28.41</v>
      </c>
      <c r="I380" s="41">
        <v>28.49</v>
      </c>
      <c r="J380" s="42">
        <v>28.03</v>
      </c>
      <c r="K380" s="41">
        <v>28.45</v>
      </c>
      <c r="L380" s="41">
        <v>28.07</v>
      </c>
      <c r="M380" s="42">
        <v>28.22</v>
      </c>
      <c r="N380" s="41">
        <v>28.67</v>
      </c>
      <c r="O380" s="41">
        <v>28.2</v>
      </c>
      <c r="P380" s="41">
        <v>28.25</v>
      </c>
      <c r="Q380" s="41">
        <v>28.2</v>
      </c>
      <c r="R380" s="41">
        <v>28.22</v>
      </c>
      <c r="S380" s="41">
        <v>28.4</v>
      </c>
      <c r="T380" s="41">
        <v>28.23</v>
      </c>
      <c r="U380" s="41">
        <v>28.12</v>
      </c>
      <c r="V380" s="41">
        <v>27.9</v>
      </c>
      <c r="W380" s="41">
        <v>28.31</v>
      </c>
      <c r="X380" s="41">
        <v>28.96</v>
      </c>
      <c r="AA380" s="41"/>
      <c r="AB380" s="28"/>
      <c r="AC380" s="28"/>
      <c r="AD380" s="28"/>
      <c r="AE380" s="28"/>
      <c r="AF380" s="28"/>
      <c r="AG380" s="28"/>
      <c r="AJ380" s="28"/>
      <c r="AK380" s="28"/>
      <c r="AL380" s="28"/>
      <c r="AM380" s="28"/>
      <c r="AN380" s="28"/>
    </row>
    <row r="381" spans="1:40" x14ac:dyDescent="0.25">
      <c r="A381" s="37">
        <v>2006</v>
      </c>
      <c r="B381" s="37">
        <v>5</v>
      </c>
      <c r="C381" s="28">
        <f t="shared" si="6"/>
        <v>2006.3333333333333</v>
      </c>
      <c r="D381" s="42">
        <v>28.85</v>
      </c>
      <c r="E381" s="41">
        <v>28.85</v>
      </c>
      <c r="F381" s="41">
        <v>28.98</v>
      </c>
      <c r="G381" s="41">
        <v>29.02</v>
      </c>
      <c r="H381" s="41">
        <v>29</v>
      </c>
      <c r="I381" s="41">
        <v>29.13</v>
      </c>
      <c r="J381" s="42">
        <v>28.91</v>
      </c>
      <c r="K381" s="41">
        <v>29.25</v>
      </c>
      <c r="L381" s="41">
        <v>28.9</v>
      </c>
      <c r="M381" s="42">
        <v>29.04</v>
      </c>
      <c r="N381" s="41">
        <v>29.47</v>
      </c>
      <c r="O381" s="41">
        <v>29.2</v>
      </c>
      <c r="P381" s="41">
        <v>29.13</v>
      </c>
      <c r="Q381" s="41">
        <v>29.15</v>
      </c>
      <c r="R381" s="41">
        <v>28.77</v>
      </c>
      <c r="S381" s="41">
        <v>29.38</v>
      </c>
      <c r="T381" s="41">
        <v>29.2</v>
      </c>
      <c r="U381" s="41">
        <v>29.15</v>
      </c>
      <c r="V381" s="41">
        <v>29.3</v>
      </c>
      <c r="W381" s="41">
        <v>29.38</v>
      </c>
      <c r="X381" s="41">
        <v>29.78</v>
      </c>
      <c r="AA381" s="41"/>
      <c r="AB381" s="28"/>
      <c r="AC381" s="28"/>
      <c r="AD381" s="28"/>
      <c r="AE381" s="28"/>
      <c r="AF381" s="28"/>
      <c r="AG381" s="28"/>
      <c r="AJ381" s="28"/>
      <c r="AK381" s="28"/>
      <c r="AL381" s="28"/>
      <c r="AM381" s="28"/>
      <c r="AN381" s="28"/>
    </row>
    <row r="382" spans="1:40" x14ac:dyDescent="0.25">
      <c r="A382" s="37">
        <v>2006</v>
      </c>
      <c r="B382" s="37">
        <v>6</v>
      </c>
      <c r="C382" s="28">
        <f t="shared" si="6"/>
        <v>2006.4166666666667</v>
      </c>
      <c r="D382" s="42">
        <v>29.3</v>
      </c>
      <c r="E382" s="41">
        <v>29.12</v>
      </c>
      <c r="F382" s="41">
        <v>28.84</v>
      </c>
      <c r="G382" s="41">
        <v>29.38</v>
      </c>
      <c r="H382" s="41">
        <v>29.09</v>
      </c>
      <c r="I382" s="41">
        <v>29.06</v>
      </c>
      <c r="J382" s="42">
        <v>28.87</v>
      </c>
      <c r="K382" s="41">
        <v>29.5</v>
      </c>
      <c r="L382" s="41">
        <v>29.02</v>
      </c>
      <c r="M382" s="42">
        <v>28.83</v>
      </c>
      <c r="N382" s="41">
        <v>29.72</v>
      </c>
      <c r="O382" s="41">
        <v>29.24</v>
      </c>
      <c r="P382" s="41">
        <v>29.22</v>
      </c>
      <c r="Q382" s="41">
        <v>29.24</v>
      </c>
      <c r="R382" s="41">
        <v>28.9</v>
      </c>
      <c r="S382" s="41">
        <v>29.27</v>
      </c>
      <c r="T382" s="41">
        <v>29.28</v>
      </c>
      <c r="U382" s="41">
        <v>29.4</v>
      </c>
      <c r="V382" s="41">
        <v>29.08</v>
      </c>
      <c r="W382" s="41">
        <v>29.13</v>
      </c>
      <c r="X382" s="41">
        <v>29.89</v>
      </c>
      <c r="AA382" s="41"/>
      <c r="AB382" s="28"/>
      <c r="AC382" s="28"/>
      <c r="AD382" s="28"/>
      <c r="AE382" s="28"/>
      <c r="AF382" s="28"/>
      <c r="AG382" s="28"/>
      <c r="AJ382" s="28"/>
      <c r="AK382" s="28"/>
      <c r="AL382" s="28"/>
      <c r="AM382" s="28"/>
      <c r="AN382" s="28"/>
    </row>
    <row r="383" spans="1:40" x14ac:dyDescent="0.25">
      <c r="A383" s="37">
        <v>2006</v>
      </c>
      <c r="B383" s="37">
        <v>7</v>
      </c>
      <c r="C383" s="28">
        <f t="shared" si="6"/>
        <v>2006.5</v>
      </c>
      <c r="D383" s="42">
        <v>29.15</v>
      </c>
      <c r="E383" s="41">
        <v>28.97</v>
      </c>
      <c r="F383" s="41">
        <v>29.05</v>
      </c>
      <c r="G383" s="41">
        <v>29.5</v>
      </c>
      <c r="H383" s="41">
        <v>29.03</v>
      </c>
      <c r="I383" s="41">
        <v>29.28</v>
      </c>
      <c r="J383" s="42">
        <v>28.58</v>
      </c>
      <c r="K383" s="41">
        <v>29.14</v>
      </c>
      <c r="L383" s="41">
        <v>28.44</v>
      </c>
      <c r="M383" s="42">
        <v>29.2</v>
      </c>
      <c r="N383" s="41">
        <v>29.41</v>
      </c>
      <c r="O383" s="41">
        <v>28.97</v>
      </c>
      <c r="P383" s="41">
        <v>28.97</v>
      </c>
      <c r="Q383" s="41">
        <v>28.97</v>
      </c>
      <c r="R383" s="41">
        <v>28.43</v>
      </c>
      <c r="S383" s="41">
        <v>28.81</v>
      </c>
      <c r="T383" s="41">
        <v>29.2</v>
      </c>
      <c r="U383" s="41">
        <v>29.51</v>
      </c>
      <c r="V383" s="41">
        <v>28.93</v>
      </c>
      <c r="W383" s="41">
        <v>29.08</v>
      </c>
      <c r="X383" s="41">
        <v>29.46</v>
      </c>
      <c r="AA383" s="41"/>
      <c r="AB383" s="28"/>
      <c r="AC383" s="28"/>
      <c r="AD383" s="28"/>
      <c r="AE383" s="28"/>
      <c r="AF383" s="28"/>
      <c r="AG383" s="28"/>
      <c r="AJ383" s="28"/>
      <c r="AK383" s="28"/>
      <c r="AL383" s="28"/>
      <c r="AM383" s="28"/>
      <c r="AN383" s="28"/>
    </row>
    <row r="384" spans="1:40" x14ac:dyDescent="0.25">
      <c r="A384" s="37">
        <v>2006</v>
      </c>
      <c r="B384" s="37">
        <v>8</v>
      </c>
      <c r="C384" s="28">
        <f t="shared" si="6"/>
        <v>2006.5833333333333</v>
      </c>
      <c r="D384" s="42">
        <v>28.88</v>
      </c>
      <c r="E384" s="41">
        <v>28.67</v>
      </c>
      <c r="F384" s="41">
        <v>28.81</v>
      </c>
      <c r="G384" s="41">
        <v>29.2</v>
      </c>
      <c r="H384" s="41">
        <v>28.77</v>
      </c>
      <c r="I384" s="41">
        <v>29</v>
      </c>
      <c r="J384" s="42">
        <v>28.5</v>
      </c>
      <c r="K384" s="41">
        <v>29.24</v>
      </c>
      <c r="L384" s="41">
        <v>28.47</v>
      </c>
      <c r="M384" s="42">
        <v>28.92</v>
      </c>
      <c r="N384" s="41">
        <v>29.51</v>
      </c>
      <c r="O384" s="41">
        <v>29.15</v>
      </c>
      <c r="P384" s="41">
        <v>29.18</v>
      </c>
      <c r="Q384" s="41">
        <v>29.15</v>
      </c>
      <c r="R384" s="41">
        <v>28.68</v>
      </c>
      <c r="S384" s="41">
        <v>28.96</v>
      </c>
      <c r="T384" s="41">
        <v>29.08</v>
      </c>
      <c r="U384" s="41">
        <v>29.19</v>
      </c>
      <c r="V384" s="41">
        <v>29.05</v>
      </c>
      <c r="W384" s="41">
        <v>29.26</v>
      </c>
      <c r="X384" s="41">
        <v>30.05</v>
      </c>
      <c r="AA384" s="41"/>
      <c r="AB384" s="28"/>
      <c r="AC384" s="28"/>
      <c r="AD384" s="28"/>
      <c r="AE384" s="28"/>
      <c r="AF384" s="28"/>
      <c r="AG384" s="28"/>
      <c r="AJ384" s="28"/>
      <c r="AK384" s="28"/>
      <c r="AL384" s="28"/>
      <c r="AM384" s="28"/>
      <c r="AN384" s="28"/>
    </row>
    <row r="385" spans="1:40" x14ac:dyDescent="0.25">
      <c r="A385" s="37">
        <v>2006</v>
      </c>
      <c r="B385" s="37">
        <v>9</v>
      </c>
      <c r="C385" s="28">
        <f t="shared" si="6"/>
        <v>2006.6666666666667</v>
      </c>
      <c r="D385" s="42">
        <v>29.07</v>
      </c>
      <c r="E385" s="41">
        <v>28.77</v>
      </c>
      <c r="F385" s="41">
        <v>29.16</v>
      </c>
      <c r="G385" s="41">
        <v>29.34</v>
      </c>
      <c r="H385" s="41">
        <v>29.46</v>
      </c>
      <c r="I385" s="41">
        <v>29.42</v>
      </c>
      <c r="J385" s="42">
        <v>29.11</v>
      </c>
      <c r="K385" s="41">
        <v>29.6</v>
      </c>
      <c r="L385" s="41">
        <v>29.04</v>
      </c>
      <c r="M385" s="42">
        <v>29.38</v>
      </c>
      <c r="N385" s="41">
        <v>29.84</v>
      </c>
      <c r="O385" s="41">
        <v>29.58</v>
      </c>
      <c r="P385" s="41">
        <v>29.55</v>
      </c>
      <c r="Q385" s="41">
        <v>29.55</v>
      </c>
      <c r="R385" s="41">
        <v>27.43</v>
      </c>
      <c r="S385" s="41">
        <v>29.21</v>
      </c>
      <c r="T385" s="41">
        <v>29.33</v>
      </c>
      <c r="U385" s="41">
        <v>29.31</v>
      </c>
      <c r="V385" s="41">
        <v>29.2</v>
      </c>
      <c r="W385" s="41">
        <v>29.48</v>
      </c>
      <c r="X385" s="41">
        <v>30.13</v>
      </c>
      <c r="AA385" s="41"/>
      <c r="AB385" s="28"/>
      <c r="AC385" s="28"/>
      <c r="AD385" s="28"/>
      <c r="AE385" s="28"/>
      <c r="AF385" s="28"/>
      <c r="AG385" s="28"/>
      <c r="AJ385" s="28"/>
      <c r="AK385" s="28"/>
      <c r="AL385" s="28"/>
      <c r="AM385" s="28"/>
      <c r="AN385" s="28"/>
    </row>
    <row r="386" spans="1:40" x14ac:dyDescent="0.25">
      <c r="A386" s="37">
        <v>2006</v>
      </c>
      <c r="B386" s="37">
        <v>10</v>
      </c>
      <c r="C386" s="28">
        <f t="shared" si="6"/>
        <v>2006.75</v>
      </c>
      <c r="E386" s="41">
        <v>28.15</v>
      </c>
      <c r="F386" s="41">
        <v>29.43</v>
      </c>
      <c r="G386" s="41">
        <v>29.17</v>
      </c>
      <c r="H386" s="41">
        <v>29.58</v>
      </c>
      <c r="I386" s="41">
        <v>29.51</v>
      </c>
      <c r="J386" s="42">
        <v>29.32</v>
      </c>
      <c r="K386" s="41">
        <v>29.82</v>
      </c>
      <c r="L386" s="41">
        <v>29.21</v>
      </c>
      <c r="M386" s="42">
        <v>29.6</v>
      </c>
      <c r="N386" s="41">
        <v>30.08</v>
      </c>
      <c r="O386" s="41">
        <v>29.75</v>
      </c>
      <c r="P386" s="41">
        <v>29.75</v>
      </c>
      <c r="Q386" s="41">
        <v>29.78</v>
      </c>
      <c r="R386" s="41">
        <v>29.78</v>
      </c>
      <c r="S386" s="41">
        <v>29.7</v>
      </c>
      <c r="T386" s="41">
        <v>29.87</v>
      </c>
      <c r="U386" s="41">
        <v>29.79</v>
      </c>
      <c r="V386" s="41">
        <v>29.6</v>
      </c>
      <c r="W386" s="41">
        <v>30.02</v>
      </c>
      <c r="X386" s="41">
        <v>30.56</v>
      </c>
      <c r="AA386" s="41"/>
      <c r="AB386" s="28"/>
      <c r="AC386" s="28"/>
      <c r="AD386" s="28"/>
      <c r="AE386" s="28"/>
      <c r="AF386" s="28"/>
      <c r="AG386" s="28"/>
      <c r="AJ386" s="28"/>
      <c r="AK386" s="28"/>
      <c r="AL386" s="28"/>
      <c r="AM386" s="28"/>
      <c r="AN386" s="28"/>
    </row>
    <row r="387" spans="1:40" x14ac:dyDescent="0.25">
      <c r="A387" s="37">
        <v>2006</v>
      </c>
      <c r="B387" s="37">
        <v>11</v>
      </c>
      <c r="C387" s="28">
        <f t="shared" si="6"/>
        <v>2006.8333333333333</v>
      </c>
      <c r="E387" s="41">
        <v>27.78</v>
      </c>
      <c r="F387" s="41">
        <v>29.1</v>
      </c>
      <c r="G387" s="41">
        <v>28.76</v>
      </c>
      <c r="H387" s="41">
        <v>29.22</v>
      </c>
      <c r="I387" s="41">
        <v>29.2</v>
      </c>
      <c r="J387" s="42">
        <v>28.25</v>
      </c>
      <c r="K387" s="41">
        <v>28.88</v>
      </c>
      <c r="L387" s="41">
        <v>28.38</v>
      </c>
      <c r="M387" s="42">
        <v>28.72</v>
      </c>
      <c r="N387" s="41">
        <v>29.11</v>
      </c>
      <c r="O387" s="41">
        <v>28.34</v>
      </c>
      <c r="P387" s="41">
        <v>28.38</v>
      </c>
      <c r="Q387" s="41">
        <v>28.46</v>
      </c>
      <c r="R387" s="41">
        <v>31.11</v>
      </c>
      <c r="S387" s="41">
        <v>28.92</v>
      </c>
      <c r="T387" s="41">
        <v>29.34</v>
      </c>
      <c r="U387" s="41">
        <v>29.43</v>
      </c>
      <c r="V387" s="41">
        <v>28.58</v>
      </c>
      <c r="W387" s="41">
        <v>29.06</v>
      </c>
      <c r="X387" s="41">
        <v>29.68</v>
      </c>
      <c r="AA387" s="41"/>
      <c r="AB387" s="28"/>
      <c r="AC387" s="28"/>
      <c r="AD387" s="28"/>
      <c r="AE387" s="28"/>
      <c r="AF387" s="28"/>
      <c r="AG387" s="28"/>
      <c r="AJ387" s="28"/>
      <c r="AK387" s="28"/>
      <c r="AL387" s="28"/>
      <c r="AM387" s="28"/>
      <c r="AN387" s="28"/>
    </row>
    <row r="388" spans="1:40" x14ac:dyDescent="0.25">
      <c r="A388" s="37">
        <v>2006</v>
      </c>
      <c r="B388" s="37">
        <v>12</v>
      </c>
      <c r="C388" s="28">
        <f t="shared" si="6"/>
        <v>2006.9166666666667</v>
      </c>
      <c r="E388" s="41">
        <v>27.31</v>
      </c>
      <c r="F388" s="41">
        <v>28.52</v>
      </c>
      <c r="G388" s="41">
        <v>28.29</v>
      </c>
      <c r="H388" s="41">
        <v>28.54</v>
      </c>
      <c r="I388" s="41">
        <v>28.74</v>
      </c>
      <c r="J388" s="42">
        <v>27.62</v>
      </c>
      <c r="K388" s="41">
        <v>28.18</v>
      </c>
      <c r="L388" s="41">
        <v>27.67</v>
      </c>
      <c r="M388" s="42">
        <v>28.13</v>
      </c>
      <c r="N388" s="41">
        <v>28.44</v>
      </c>
      <c r="O388" s="41">
        <v>28.05</v>
      </c>
      <c r="P388" s="41">
        <v>28.05</v>
      </c>
      <c r="Q388" s="41">
        <v>28.23</v>
      </c>
      <c r="R388" s="41">
        <v>27.6</v>
      </c>
      <c r="S388" s="41">
        <v>28.06</v>
      </c>
      <c r="T388" s="41">
        <v>28.11</v>
      </c>
      <c r="U388" s="41">
        <v>28.16</v>
      </c>
      <c r="V388" s="41">
        <v>27.9</v>
      </c>
      <c r="W388" s="41">
        <v>28.38</v>
      </c>
      <c r="X388" s="41">
        <v>28.87</v>
      </c>
      <c r="AA388" s="41"/>
      <c r="AB388" s="28"/>
      <c r="AC388" s="28"/>
      <c r="AD388" s="28"/>
      <c r="AE388" s="28"/>
      <c r="AF388" s="28"/>
      <c r="AG388" s="28"/>
      <c r="AJ388" s="28"/>
      <c r="AK388" s="28"/>
      <c r="AL388" s="28"/>
      <c r="AM388" s="28"/>
      <c r="AN388" s="28"/>
    </row>
    <row r="389" spans="1:40" x14ac:dyDescent="0.25">
      <c r="A389" s="37">
        <v>2007</v>
      </c>
      <c r="B389" s="37">
        <v>1</v>
      </c>
      <c r="C389" s="28">
        <f t="shared" si="6"/>
        <v>2007</v>
      </c>
      <c r="D389" s="42">
        <v>27.48</v>
      </c>
      <c r="E389" s="41">
        <v>26.86</v>
      </c>
      <c r="F389" s="41">
        <v>27.78</v>
      </c>
      <c r="G389" s="41">
        <v>27.64</v>
      </c>
      <c r="H389" s="41">
        <v>27.97</v>
      </c>
      <c r="I389" s="41">
        <v>27.92</v>
      </c>
      <c r="J389" s="42">
        <v>26.8</v>
      </c>
      <c r="K389" s="41">
        <v>27.51</v>
      </c>
      <c r="L389" s="41">
        <v>27.19</v>
      </c>
      <c r="M389" s="42">
        <v>27.78</v>
      </c>
      <c r="N389" s="41">
        <v>27.8</v>
      </c>
      <c r="O389" s="41">
        <v>27.13</v>
      </c>
      <c r="P389" s="41">
        <v>27.05</v>
      </c>
      <c r="Q389" s="41">
        <v>27.05</v>
      </c>
      <c r="R389" s="41">
        <v>26.56</v>
      </c>
      <c r="S389" s="41">
        <v>27.6</v>
      </c>
      <c r="T389" s="41">
        <v>27.98</v>
      </c>
      <c r="U389" s="41">
        <v>28.12</v>
      </c>
      <c r="V389" s="41">
        <v>27.45</v>
      </c>
      <c r="W389" s="41">
        <v>28</v>
      </c>
      <c r="X389" s="41">
        <v>28.85</v>
      </c>
      <c r="AA389" s="41"/>
      <c r="AB389" s="28"/>
      <c r="AC389" s="28"/>
      <c r="AD389" s="28"/>
      <c r="AE389" s="28"/>
      <c r="AF389" s="28"/>
      <c r="AG389" s="28"/>
      <c r="AJ389" s="28"/>
      <c r="AK389" s="28"/>
      <c r="AL389" s="28"/>
      <c r="AM389" s="28"/>
      <c r="AN389" s="28"/>
    </row>
    <row r="390" spans="1:40" x14ac:dyDescent="0.25">
      <c r="A390" s="37">
        <v>2007</v>
      </c>
      <c r="B390" s="37">
        <v>2</v>
      </c>
      <c r="C390" s="28">
        <f t="shared" si="6"/>
        <v>2007.0833333333333</v>
      </c>
      <c r="D390" s="42">
        <v>27.83</v>
      </c>
      <c r="E390" s="41">
        <v>27.17</v>
      </c>
      <c r="F390" s="41">
        <v>27.92</v>
      </c>
      <c r="G390" s="41">
        <v>27.97</v>
      </c>
      <c r="H390" s="41">
        <v>28.07</v>
      </c>
      <c r="I390" s="41">
        <v>27.99</v>
      </c>
      <c r="J390" s="42">
        <v>27.79</v>
      </c>
      <c r="K390" s="41">
        <v>28.54</v>
      </c>
      <c r="L390" s="41">
        <v>27.83</v>
      </c>
      <c r="M390" s="42">
        <v>28.93</v>
      </c>
      <c r="N390" s="41">
        <v>28.77</v>
      </c>
      <c r="O390" s="41">
        <v>28.45</v>
      </c>
      <c r="P390" s="41">
        <v>28.45</v>
      </c>
      <c r="Q390" s="41">
        <v>28.45</v>
      </c>
      <c r="R390" s="41">
        <v>27.57</v>
      </c>
      <c r="S390" s="41">
        <v>28.43</v>
      </c>
      <c r="T390" s="41">
        <v>28.07</v>
      </c>
      <c r="U390" s="41">
        <v>27.87</v>
      </c>
      <c r="V390" s="41">
        <v>28.4</v>
      </c>
      <c r="W390" s="41">
        <v>28.44</v>
      </c>
      <c r="X390" s="41">
        <v>29.18</v>
      </c>
      <c r="AA390" s="41"/>
      <c r="AB390" s="28"/>
      <c r="AC390" s="28"/>
      <c r="AD390" s="28"/>
      <c r="AE390" s="28"/>
      <c r="AF390" s="28"/>
      <c r="AG390" s="28"/>
      <c r="AJ390" s="28"/>
      <c r="AK390" s="28"/>
      <c r="AL390" s="28"/>
      <c r="AM390" s="28"/>
      <c r="AN390" s="28"/>
    </row>
    <row r="391" spans="1:40" x14ac:dyDescent="0.25">
      <c r="A391" s="37">
        <v>2007</v>
      </c>
      <c r="B391" s="37">
        <v>3</v>
      </c>
      <c r="C391" s="28">
        <f t="shared" si="6"/>
        <v>2007.1666666666667</v>
      </c>
      <c r="D391" s="42">
        <v>28.41</v>
      </c>
      <c r="E391" s="41">
        <v>27.84</v>
      </c>
      <c r="F391" s="41">
        <v>28.3</v>
      </c>
      <c r="G391" s="41">
        <v>28.18</v>
      </c>
      <c r="H391" s="41">
        <v>28.38</v>
      </c>
      <c r="I391" s="41">
        <v>28.39</v>
      </c>
      <c r="J391" s="42">
        <v>28.19</v>
      </c>
      <c r="K391" s="41">
        <v>28.98</v>
      </c>
      <c r="L391" s="41">
        <v>28.05</v>
      </c>
      <c r="M391" s="42">
        <v>28.88</v>
      </c>
      <c r="N391" s="41">
        <v>29.17</v>
      </c>
      <c r="O391" s="41">
        <v>28.54</v>
      </c>
      <c r="P391" s="41">
        <v>28.5</v>
      </c>
      <c r="Q391" s="41">
        <v>28.52</v>
      </c>
      <c r="R391" s="41">
        <v>28.26</v>
      </c>
      <c r="S391" s="41">
        <v>28.87</v>
      </c>
      <c r="T391" s="41">
        <v>28.6</v>
      </c>
      <c r="U391" s="41">
        <v>28.42</v>
      </c>
      <c r="V391" s="41">
        <v>28.58</v>
      </c>
      <c r="W391" s="41">
        <v>28.49</v>
      </c>
      <c r="X391" s="41">
        <v>29.09</v>
      </c>
      <c r="AA391" s="41"/>
      <c r="AB391" s="28"/>
      <c r="AC391" s="28"/>
      <c r="AD391" s="28"/>
      <c r="AE391" s="28"/>
      <c r="AF391" s="28"/>
      <c r="AG391" s="28"/>
      <c r="AJ391" s="28"/>
      <c r="AK391" s="28"/>
      <c r="AL391" s="28"/>
      <c r="AM391" s="28"/>
      <c r="AN391" s="28"/>
    </row>
    <row r="392" spans="1:40" x14ac:dyDescent="0.25">
      <c r="A392" s="37">
        <v>2007</v>
      </c>
      <c r="B392" s="37">
        <v>4</v>
      </c>
      <c r="C392" s="28">
        <f t="shared" si="6"/>
        <v>2007.25</v>
      </c>
      <c r="D392" s="42">
        <v>29.3</v>
      </c>
      <c r="E392" s="41">
        <v>28.48</v>
      </c>
      <c r="F392" s="41">
        <v>28.93</v>
      </c>
      <c r="H392" s="41">
        <v>28.76</v>
      </c>
      <c r="I392" s="41">
        <v>29</v>
      </c>
      <c r="J392" s="42">
        <v>29.04</v>
      </c>
      <c r="K392" s="41">
        <v>29.59</v>
      </c>
      <c r="L392" s="41">
        <v>29.11</v>
      </c>
      <c r="M392" s="42">
        <v>29.15</v>
      </c>
      <c r="N392" s="41">
        <v>29.41</v>
      </c>
      <c r="O392" s="41">
        <v>29.55</v>
      </c>
      <c r="P392" s="41">
        <v>29.48</v>
      </c>
      <c r="Q392" s="41">
        <v>29.63</v>
      </c>
      <c r="R392" s="41">
        <v>30.82</v>
      </c>
      <c r="S392" s="41">
        <v>29.45</v>
      </c>
      <c r="T392" s="41">
        <v>29.14</v>
      </c>
      <c r="U392" s="41">
        <v>28.96</v>
      </c>
      <c r="V392" s="41">
        <v>29.35</v>
      </c>
      <c r="W392" s="41">
        <v>28.95</v>
      </c>
      <c r="X392" s="41">
        <v>29.73</v>
      </c>
      <c r="AA392" s="41"/>
      <c r="AB392" s="28"/>
      <c r="AC392" s="28"/>
      <c r="AD392" s="28"/>
      <c r="AE392" s="28"/>
      <c r="AF392" s="28"/>
      <c r="AG392" s="28"/>
      <c r="AJ392" s="28"/>
      <c r="AK392" s="28"/>
      <c r="AL392" s="28"/>
      <c r="AM392" s="28"/>
      <c r="AN392" s="28"/>
    </row>
    <row r="393" spans="1:40" x14ac:dyDescent="0.25">
      <c r="A393" s="37">
        <v>2007</v>
      </c>
      <c r="B393" s="37">
        <v>5</v>
      </c>
      <c r="C393" s="28">
        <f t="shared" si="6"/>
        <v>2007.3333333333333</v>
      </c>
      <c r="D393" s="42">
        <v>29.77</v>
      </c>
      <c r="F393" s="41">
        <v>29.52</v>
      </c>
      <c r="G393" s="41">
        <v>29.91</v>
      </c>
      <c r="H393" s="41">
        <v>29.17</v>
      </c>
      <c r="I393" s="41">
        <v>29.65</v>
      </c>
      <c r="J393" s="42">
        <v>29.03</v>
      </c>
      <c r="K393" s="41">
        <v>29.92</v>
      </c>
      <c r="L393" s="41">
        <v>29.14</v>
      </c>
      <c r="M393" s="42">
        <v>29.25</v>
      </c>
      <c r="N393" s="41">
        <v>29.76</v>
      </c>
      <c r="O393" s="41">
        <v>29.84</v>
      </c>
      <c r="P393" s="41">
        <v>29.78</v>
      </c>
      <c r="Q393" s="41">
        <v>29.84</v>
      </c>
      <c r="R393" s="41">
        <v>31.21</v>
      </c>
      <c r="S393" s="41">
        <v>29.69</v>
      </c>
      <c r="T393" s="41">
        <v>29.45</v>
      </c>
      <c r="U393" s="41">
        <v>29.67</v>
      </c>
      <c r="V393" s="41">
        <v>29.52</v>
      </c>
      <c r="W393" s="41">
        <v>29.41</v>
      </c>
      <c r="X393" s="41">
        <v>30.02</v>
      </c>
      <c r="AA393" s="41"/>
      <c r="AB393" s="28"/>
      <c r="AC393" s="28"/>
      <c r="AD393" s="28"/>
      <c r="AE393" s="28"/>
      <c r="AF393" s="28"/>
      <c r="AG393" s="28"/>
      <c r="AJ393" s="28"/>
      <c r="AK393" s="28"/>
      <c r="AL393" s="28"/>
      <c r="AM393" s="28"/>
      <c r="AN393" s="28"/>
    </row>
    <row r="394" spans="1:40" x14ac:dyDescent="0.25">
      <c r="A394" s="37">
        <v>2007</v>
      </c>
      <c r="B394" s="37">
        <v>6</v>
      </c>
      <c r="C394" s="28">
        <f t="shared" si="6"/>
        <v>2007.4166666666667</v>
      </c>
      <c r="D394" s="42">
        <v>29.62</v>
      </c>
      <c r="F394" s="41">
        <v>29.52</v>
      </c>
      <c r="G394" s="41">
        <v>29.53</v>
      </c>
      <c r="H394" s="41">
        <v>29.56</v>
      </c>
      <c r="I394" s="41">
        <v>29.64</v>
      </c>
      <c r="J394" s="42">
        <v>29.54</v>
      </c>
      <c r="K394" s="41">
        <v>29.98</v>
      </c>
      <c r="L394" s="41">
        <v>29.73</v>
      </c>
      <c r="M394" s="42">
        <v>30.37</v>
      </c>
      <c r="N394" s="41">
        <v>29.87</v>
      </c>
      <c r="O394" s="41">
        <v>30.3</v>
      </c>
      <c r="P394" s="41">
        <v>30.23</v>
      </c>
      <c r="Q394" s="41">
        <v>30.27</v>
      </c>
      <c r="R394" s="41">
        <v>31.12</v>
      </c>
      <c r="S394" s="41">
        <v>29.89</v>
      </c>
      <c r="T394" s="41">
        <v>30</v>
      </c>
      <c r="U394" s="41">
        <v>29.84</v>
      </c>
      <c r="V394" s="41">
        <v>30.27</v>
      </c>
      <c r="W394" s="41">
        <v>29.64</v>
      </c>
      <c r="X394" s="41">
        <v>30.75</v>
      </c>
      <c r="AA394" s="41"/>
      <c r="AB394" s="28"/>
      <c r="AC394" s="28"/>
      <c r="AD394" s="28"/>
      <c r="AE394" s="28"/>
      <c r="AF394" s="28"/>
      <c r="AG394" s="28"/>
      <c r="AJ394" s="28"/>
      <c r="AK394" s="28"/>
      <c r="AL394" s="28"/>
      <c r="AM394" s="28"/>
      <c r="AN394" s="28"/>
    </row>
    <row r="395" spans="1:40" x14ac:dyDescent="0.25">
      <c r="A395" s="37">
        <v>2007</v>
      </c>
      <c r="B395" s="37">
        <v>7</v>
      </c>
      <c r="C395" s="28">
        <f t="shared" si="6"/>
        <v>2007.5</v>
      </c>
      <c r="D395" s="42">
        <v>29.06</v>
      </c>
      <c r="E395" s="41">
        <v>27.53</v>
      </c>
      <c r="F395" s="41">
        <v>29.08</v>
      </c>
      <c r="G395" s="41">
        <v>29.04</v>
      </c>
      <c r="H395" s="41">
        <v>28.83</v>
      </c>
      <c r="I395" s="41">
        <v>29.06</v>
      </c>
      <c r="J395" s="42">
        <v>28.37</v>
      </c>
      <c r="K395" s="41">
        <v>29.01</v>
      </c>
      <c r="L395" s="41">
        <v>28.42</v>
      </c>
      <c r="M395" s="42">
        <v>28.36</v>
      </c>
      <c r="N395" s="41">
        <v>28.87</v>
      </c>
      <c r="O395" s="41">
        <v>28.38</v>
      </c>
      <c r="P395" s="41">
        <v>28.3</v>
      </c>
      <c r="Q395" s="41">
        <v>28.25</v>
      </c>
      <c r="R395" s="41">
        <v>30.31</v>
      </c>
      <c r="S395" s="41">
        <v>28.95</v>
      </c>
      <c r="T395" s="41">
        <v>28.85</v>
      </c>
      <c r="U395" s="41">
        <v>29.34</v>
      </c>
      <c r="V395" s="41">
        <v>28.73</v>
      </c>
      <c r="W395" s="41">
        <v>29.57</v>
      </c>
      <c r="X395" s="41">
        <v>29.37</v>
      </c>
      <c r="AA395" s="41"/>
      <c r="AB395" s="28"/>
      <c r="AC395" s="28"/>
      <c r="AD395" s="28"/>
      <c r="AE395" s="28"/>
      <c r="AF395" s="28"/>
      <c r="AG395" s="28"/>
      <c r="AJ395" s="28"/>
      <c r="AK395" s="28"/>
      <c r="AL395" s="28"/>
      <c r="AM395" s="28"/>
      <c r="AN395" s="28"/>
    </row>
    <row r="396" spans="1:40" x14ac:dyDescent="0.25">
      <c r="A396" s="37">
        <v>2007</v>
      </c>
      <c r="B396" s="37">
        <v>8</v>
      </c>
      <c r="C396" s="28">
        <f t="shared" si="6"/>
        <v>2007.5833333333333</v>
      </c>
      <c r="D396" s="42">
        <v>29.25</v>
      </c>
      <c r="E396" s="41">
        <v>27.22</v>
      </c>
      <c r="F396" s="41">
        <v>29.15</v>
      </c>
      <c r="G396" s="41">
        <v>29.11</v>
      </c>
      <c r="H396" s="41">
        <v>29.01</v>
      </c>
      <c r="I396" s="41">
        <v>29.27</v>
      </c>
      <c r="J396" s="42">
        <v>29.03</v>
      </c>
      <c r="K396" s="41">
        <v>29.49</v>
      </c>
      <c r="L396" s="41">
        <v>28.7</v>
      </c>
      <c r="M396" s="42">
        <v>29.5</v>
      </c>
      <c r="N396" s="41">
        <v>29.74</v>
      </c>
      <c r="O396" s="41">
        <v>29.68</v>
      </c>
      <c r="P396" s="41">
        <v>29.7</v>
      </c>
      <c r="Q396" s="41">
        <v>29.63</v>
      </c>
      <c r="R396" s="41">
        <v>29.28</v>
      </c>
      <c r="S396" s="41">
        <v>29.63</v>
      </c>
      <c r="T396" s="41">
        <v>29.78</v>
      </c>
      <c r="U396" s="41">
        <v>29.48</v>
      </c>
      <c r="V396" s="41">
        <v>29.48</v>
      </c>
      <c r="W396" s="41">
        <v>29.93</v>
      </c>
      <c r="X396" s="41">
        <v>30.43</v>
      </c>
      <c r="AA396" s="41"/>
      <c r="AB396" s="28"/>
      <c r="AC396" s="28"/>
      <c r="AD396" s="28"/>
      <c r="AE396" s="28"/>
      <c r="AF396" s="28"/>
      <c r="AG396" s="28"/>
      <c r="AJ396" s="28"/>
      <c r="AK396" s="28"/>
      <c r="AL396" s="28"/>
      <c r="AM396" s="28"/>
      <c r="AN396" s="28"/>
    </row>
    <row r="397" spans="1:40" x14ac:dyDescent="0.25">
      <c r="A397" s="37">
        <v>2007</v>
      </c>
      <c r="B397" s="37">
        <v>9</v>
      </c>
      <c r="C397" s="28">
        <f t="shared" si="6"/>
        <v>2007.6666666666667</v>
      </c>
      <c r="D397" s="42">
        <v>29.47</v>
      </c>
      <c r="E397" s="41">
        <v>27.3</v>
      </c>
      <c r="F397" s="41">
        <v>29.48</v>
      </c>
      <c r="G397" s="41">
        <v>29.45</v>
      </c>
      <c r="H397" s="41">
        <v>29.43</v>
      </c>
      <c r="I397" s="41">
        <v>29.66</v>
      </c>
      <c r="J397" s="42">
        <v>29.44</v>
      </c>
      <c r="K397" s="41">
        <v>29.68</v>
      </c>
      <c r="L397" s="41">
        <v>28.99</v>
      </c>
      <c r="M397" s="42">
        <v>29.13</v>
      </c>
      <c r="N397" s="41">
        <v>30.01</v>
      </c>
      <c r="O397" s="41">
        <v>29.87</v>
      </c>
      <c r="P397" s="41">
        <v>29.83</v>
      </c>
      <c r="Q397" s="41">
        <v>29.83</v>
      </c>
      <c r="R397" s="41">
        <v>29.2</v>
      </c>
      <c r="S397" s="41">
        <v>29.83</v>
      </c>
      <c r="T397" s="41">
        <v>29.93</v>
      </c>
      <c r="U397" s="41">
        <v>30.06</v>
      </c>
      <c r="V397" s="41">
        <v>29.93</v>
      </c>
      <c r="W397" s="41">
        <v>29.78</v>
      </c>
      <c r="X397" s="41">
        <v>30.46</v>
      </c>
      <c r="AA397" s="41"/>
      <c r="AB397" s="28"/>
      <c r="AC397" s="28"/>
      <c r="AD397" s="28"/>
      <c r="AE397" s="28"/>
      <c r="AF397" s="28"/>
      <c r="AG397" s="28"/>
      <c r="AJ397" s="28"/>
      <c r="AK397" s="28"/>
      <c r="AL397" s="28"/>
      <c r="AM397" s="28"/>
      <c r="AN397" s="28"/>
    </row>
    <row r="398" spans="1:40" x14ac:dyDescent="0.25">
      <c r="A398" s="37">
        <v>2007</v>
      </c>
      <c r="B398" s="37">
        <v>10</v>
      </c>
      <c r="C398" s="28">
        <f t="shared" si="6"/>
        <v>2007.75</v>
      </c>
      <c r="D398" s="42">
        <v>29.05</v>
      </c>
      <c r="E398" s="41">
        <v>26.87</v>
      </c>
      <c r="F398" s="41">
        <v>29.49</v>
      </c>
      <c r="G398" s="41">
        <v>29.23</v>
      </c>
      <c r="H398" s="41">
        <v>29.53</v>
      </c>
      <c r="I398" s="41">
        <v>29.59</v>
      </c>
      <c r="J398" s="42">
        <v>29.34</v>
      </c>
      <c r="K398" s="41">
        <v>30.02</v>
      </c>
      <c r="L398" s="41">
        <v>29.02</v>
      </c>
      <c r="M398" s="42">
        <v>29.94</v>
      </c>
      <c r="N398" s="41">
        <v>30.32</v>
      </c>
      <c r="O398" s="41">
        <v>29.84</v>
      </c>
      <c r="P398" s="41">
        <v>29.88</v>
      </c>
      <c r="Q398" s="41">
        <v>29.86</v>
      </c>
      <c r="R398" s="41">
        <v>29.39</v>
      </c>
      <c r="S398" s="41">
        <v>30.12</v>
      </c>
      <c r="T398" s="41">
        <v>30.59</v>
      </c>
      <c r="U398" s="41">
        <v>30.37</v>
      </c>
      <c r="V398" s="41">
        <v>29.9</v>
      </c>
      <c r="W398" s="41">
        <v>30.3</v>
      </c>
      <c r="X398" s="41">
        <v>30.62</v>
      </c>
      <c r="AA398" s="41"/>
      <c r="AB398" s="28"/>
      <c r="AC398" s="28"/>
      <c r="AD398" s="28"/>
      <c r="AE398" s="28"/>
      <c r="AF398" s="28"/>
      <c r="AG398" s="28"/>
      <c r="AJ398" s="28"/>
      <c r="AK398" s="28"/>
      <c r="AL398" s="28"/>
      <c r="AM398" s="28"/>
      <c r="AN398" s="28"/>
    </row>
    <row r="399" spans="1:40" x14ac:dyDescent="0.25">
      <c r="A399" s="37">
        <v>2007</v>
      </c>
      <c r="B399" s="37">
        <v>11</v>
      </c>
      <c r="C399" s="28">
        <f t="shared" si="6"/>
        <v>2007.8333333333333</v>
      </c>
      <c r="D399" s="42">
        <v>28.06</v>
      </c>
      <c r="E399" s="41">
        <v>26.61</v>
      </c>
      <c r="F399" s="41">
        <v>27.98</v>
      </c>
      <c r="G399" s="41">
        <v>28.13</v>
      </c>
      <c r="H399" s="41">
        <v>28.32</v>
      </c>
      <c r="I399" s="41">
        <v>28.4</v>
      </c>
      <c r="J399" s="42">
        <v>27.83</v>
      </c>
      <c r="K399" s="41">
        <v>28.3</v>
      </c>
      <c r="L399" s="41">
        <v>28.26</v>
      </c>
      <c r="M399" s="42">
        <v>28.11</v>
      </c>
      <c r="N399" s="41">
        <v>29.14</v>
      </c>
      <c r="O399" s="41">
        <v>27.58</v>
      </c>
      <c r="P399" s="41">
        <v>27.58</v>
      </c>
      <c r="Q399" s="41">
        <v>27.58</v>
      </c>
      <c r="R399" s="41">
        <v>28.8</v>
      </c>
      <c r="S399" s="41">
        <v>28.35</v>
      </c>
      <c r="T399" s="41">
        <v>28.45</v>
      </c>
      <c r="U399" s="41">
        <v>28.94</v>
      </c>
      <c r="V399" s="41">
        <v>27.83</v>
      </c>
      <c r="W399" s="41">
        <v>28.53</v>
      </c>
      <c r="X399" s="41">
        <v>29.14</v>
      </c>
      <c r="AA399" s="41"/>
      <c r="AB399" s="28"/>
      <c r="AC399" s="28"/>
      <c r="AD399" s="28"/>
      <c r="AE399" s="28"/>
      <c r="AF399" s="28"/>
      <c r="AG399" s="28"/>
      <c r="AJ399" s="28"/>
      <c r="AK399" s="28"/>
      <c r="AL399" s="28"/>
      <c r="AM399" s="28"/>
      <c r="AN399" s="28"/>
    </row>
    <row r="400" spans="1:40" x14ac:dyDescent="0.25">
      <c r="A400" s="37">
        <v>2007</v>
      </c>
      <c r="B400" s="37">
        <v>12</v>
      </c>
      <c r="C400" s="28">
        <f t="shared" si="6"/>
        <v>2007.9166666666667</v>
      </c>
      <c r="D400" s="42">
        <v>26.98</v>
      </c>
      <c r="E400" s="41">
        <v>26.96</v>
      </c>
      <c r="F400" s="41">
        <v>27.41</v>
      </c>
      <c r="G400" s="41">
        <v>27.55</v>
      </c>
      <c r="H400" s="41">
        <v>27.66</v>
      </c>
      <c r="I400" s="41">
        <v>27.86</v>
      </c>
      <c r="J400" s="42">
        <v>27.72</v>
      </c>
      <c r="K400" s="41">
        <v>27.52</v>
      </c>
      <c r="L400" s="41">
        <v>28.08</v>
      </c>
      <c r="M400" s="42">
        <v>28.14</v>
      </c>
      <c r="N400" s="41">
        <v>27.38</v>
      </c>
      <c r="O400" s="41">
        <v>27.33</v>
      </c>
      <c r="P400" s="41">
        <v>27.38</v>
      </c>
      <c r="Q400" s="41">
        <v>27.43</v>
      </c>
      <c r="R400" s="41">
        <v>28.55</v>
      </c>
      <c r="S400" s="41">
        <v>27.21</v>
      </c>
      <c r="T400" s="41">
        <v>27.3</v>
      </c>
      <c r="U400" s="41">
        <v>27.71</v>
      </c>
      <c r="V400" s="41">
        <v>27.7</v>
      </c>
      <c r="W400" s="41">
        <v>27.82</v>
      </c>
      <c r="X400" s="41">
        <v>28.11</v>
      </c>
      <c r="AA400" s="41"/>
      <c r="AB400" s="28"/>
      <c r="AC400" s="28"/>
      <c r="AD400" s="28"/>
      <c r="AE400" s="28"/>
      <c r="AF400" s="28"/>
      <c r="AG400" s="28"/>
      <c r="AJ400" s="28"/>
      <c r="AK400" s="28"/>
      <c r="AL400" s="28"/>
      <c r="AM400" s="28"/>
      <c r="AN400" s="28"/>
    </row>
    <row r="401" spans="1:40" x14ac:dyDescent="0.25">
      <c r="A401" s="37">
        <v>2008</v>
      </c>
      <c r="B401" s="37">
        <v>1</v>
      </c>
      <c r="C401" s="28">
        <f t="shared" si="6"/>
        <v>2008</v>
      </c>
      <c r="D401" s="42">
        <v>26.77</v>
      </c>
      <c r="E401" s="41">
        <v>26.72</v>
      </c>
      <c r="F401" s="41">
        <v>27.09</v>
      </c>
      <c r="G401" s="41">
        <v>27.31</v>
      </c>
      <c r="H401" s="41">
        <v>27.26</v>
      </c>
      <c r="I401" s="41">
        <v>27.56</v>
      </c>
      <c r="J401" s="42">
        <v>26.74</v>
      </c>
      <c r="K401" s="41">
        <v>27.47</v>
      </c>
      <c r="L401" s="41">
        <v>27</v>
      </c>
      <c r="M401" s="42">
        <v>27.62</v>
      </c>
      <c r="N401" s="41">
        <v>27.34</v>
      </c>
      <c r="O401" s="41">
        <v>26.95</v>
      </c>
      <c r="P401" s="41">
        <v>26.93</v>
      </c>
      <c r="Q401" s="41">
        <v>26.93</v>
      </c>
      <c r="R401" s="41">
        <v>28.52</v>
      </c>
      <c r="S401" s="41">
        <v>27.22</v>
      </c>
      <c r="T401" s="41">
        <v>27.34</v>
      </c>
      <c r="U401" s="41">
        <v>27.43</v>
      </c>
      <c r="V401" s="41">
        <v>27.23</v>
      </c>
      <c r="W401" s="41">
        <v>27.76</v>
      </c>
      <c r="X401" s="41">
        <v>28.73</v>
      </c>
      <c r="AA401" s="41"/>
      <c r="AB401" s="28"/>
      <c r="AC401" s="28"/>
      <c r="AD401" s="28"/>
      <c r="AE401" s="28"/>
      <c r="AF401" s="28"/>
      <c r="AG401" s="28"/>
      <c r="AJ401" s="28"/>
      <c r="AK401" s="28"/>
      <c r="AL401" s="28"/>
      <c r="AM401" s="28"/>
      <c r="AN401" s="28"/>
    </row>
    <row r="402" spans="1:40" x14ac:dyDescent="0.25">
      <c r="A402" s="37">
        <v>2008</v>
      </c>
      <c r="B402" s="37">
        <v>2</v>
      </c>
      <c r="C402" s="28">
        <f t="shared" si="6"/>
        <v>2008.0833333333333</v>
      </c>
      <c r="D402" s="42">
        <v>27.34</v>
      </c>
      <c r="E402" s="41">
        <v>26.96</v>
      </c>
      <c r="F402" s="41">
        <v>27.23</v>
      </c>
      <c r="G402" s="41">
        <v>27.6</v>
      </c>
      <c r="H402" s="41">
        <v>27.31</v>
      </c>
      <c r="I402" s="41">
        <v>27.75</v>
      </c>
      <c r="J402" s="42">
        <v>27.21</v>
      </c>
      <c r="K402" s="41">
        <v>27.77</v>
      </c>
      <c r="L402" s="41">
        <v>27.29</v>
      </c>
      <c r="M402" s="42">
        <v>28.22</v>
      </c>
      <c r="N402" s="41">
        <v>27.6</v>
      </c>
      <c r="O402" s="41">
        <v>27.7</v>
      </c>
      <c r="P402" s="41">
        <v>27.45</v>
      </c>
      <c r="Q402" s="41">
        <v>27.7</v>
      </c>
      <c r="R402" s="41">
        <v>28.35</v>
      </c>
      <c r="S402" s="41">
        <v>27.41</v>
      </c>
      <c r="T402" s="41">
        <v>27.45</v>
      </c>
      <c r="U402" s="41">
        <v>27.64</v>
      </c>
      <c r="V402" s="41">
        <v>27.7</v>
      </c>
      <c r="W402" s="41">
        <v>27.98</v>
      </c>
      <c r="X402" s="41">
        <v>28.08</v>
      </c>
      <c r="AA402" s="41"/>
      <c r="AB402" s="28"/>
      <c r="AC402" s="28"/>
      <c r="AD402" s="28"/>
      <c r="AE402" s="28"/>
      <c r="AF402" s="28"/>
      <c r="AG402" s="28"/>
      <c r="AJ402" s="28"/>
      <c r="AK402" s="28"/>
      <c r="AL402" s="28"/>
      <c r="AM402" s="28"/>
      <c r="AN402" s="28"/>
    </row>
    <row r="403" spans="1:40" x14ac:dyDescent="0.25">
      <c r="A403" s="37">
        <v>2008</v>
      </c>
      <c r="B403" s="37">
        <v>3</v>
      </c>
      <c r="C403" s="28">
        <f t="shared" si="6"/>
        <v>2008.1666666666667</v>
      </c>
      <c r="D403" s="42">
        <v>28.29</v>
      </c>
      <c r="E403" s="41">
        <v>28.8</v>
      </c>
      <c r="F403" s="41">
        <v>27.61</v>
      </c>
      <c r="G403" s="41">
        <v>28.2</v>
      </c>
      <c r="H403" s="41">
        <v>27.66</v>
      </c>
      <c r="I403" s="41">
        <v>28.05</v>
      </c>
      <c r="J403" s="42">
        <v>27.69</v>
      </c>
      <c r="K403" s="41">
        <v>28.29</v>
      </c>
      <c r="L403" s="41">
        <v>27.41</v>
      </c>
      <c r="M403" s="42">
        <v>27.88</v>
      </c>
      <c r="N403" s="41">
        <v>28.14</v>
      </c>
      <c r="O403" s="41">
        <v>28.07</v>
      </c>
      <c r="P403" s="41">
        <v>27.97</v>
      </c>
      <c r="Q403" s="41">
        <v>28.03</v>
      </c>
      <c r="R403" s="41">
        <v>27.52</v>
      </c>
      <c r="S403" s="41">
        <v>27.96</v>
      </c>
      <c r="T403" s="41">
        <v>28.03</v>
      </c>
      <c r="U403" s="41">
        <v>27.99</v>
      </c>
      <c r="V403" s="41">
        <v>28.4</v>
      </c>
      <c r="W403" s="41">
        <v>27.94</v>
      </c>
      <c r="X403" s="41">
        <v>28.4</v>
      </c>
      <c r="AA403" s="41"/>
      <c r="AB403" s="28"/>
      <c r="AC403" s="28"/>
      <c r="AD403" s="28"/>
      <c r="AE403" s="28"/>
      <c r="AF403" s="28"/>
      <c r="AG403" s="28"/>
      <c r="AJ403" s="28"/>
      <c r="AK403" s="28"/>
      <c r="AL403" s="28"/>
      <c r="AM403" s="28"/>
      <c r="AN403" s="28"/>
    </row>
    <row r="404" spans="1:40" x14ac:dyDescent="0.25">
      <c r="A404" s="37">
        <v>2008</v>
      </c>
      <c r="B404" s="37">
        <v>4</v>
      </c>
      <c r="C404" s="28">
        <f t="shared" si="6"/>
        <v>2008.25</v>
      </c>
      <c r="D404" s="42">
        <v>29.18</v>
      </c>
      <c r="E404" s="41">
        <v>30.15</v>
      </c>
      <c r="F404" s="41">
        <v>28.17</v>
      </c>
      <c r="G404" s="41">
        <v>28.84</v>
      </c>
      <c r="H404" s="41">
        <v>28.08</v>
      </c>
      <c r="I404" s="41">
        <v>28.64</v>
      </c>
      <c r="J404" s="42">
        <v>28.24</v>
      </c>
      <c r="K404" s="41">
        <v>28.72</v>
      </c>
      <c r="L404" s="41">
        <v>28.07</v>
      </c>
      <c r="M404" s="42">
        <v>28.43</v>
      </c>
      <c r="N404" s="41">
        <v>28.57</v>
      </c>
      <c r="O404" s="41">
        <v>28.2</v>
      </c>
      <c r="P404" s="41">
        <v>27.8</v>
      </c>
      <c r="Q404" s="41">
        <v>27.96</v>
      </c>
      <c r="R404" s="41">
        <v>28.04</v>
      </c>
      <c r="S404" s="41">
        <v>28.35</v>
      </c>
      <c r="T404" s="41">
        <v>28.3</v>
      </c>
      <c r="U404" s="41">
        <v>28.15</v>
      </c>
      <c r="V404" s="41">
        <v>28.6</v>
      </c>
      <c r="W404" s="41">
        <v>28.34</v>
      </c>
      <c r="X404" s="41">
        <v>28.97</v>
      </c>
      <c r="AA404" s="41"/>
      <c r="AB404" s="28"/>
      <c r="AC404" s="28"/>
      <c r="AD404" s="28"/>
      <c r="AE404" s="28"/>
      <c r="AF404" s="28"/>
      <c r="AG404" s="28"/>
      <c r="AJ404" s="28"/>
      <c r="AK404" s="28"/>
      <c r="AL404" s="28"/>
      <c r="AM404" s="28"/>
      <c r="AN404" s="28"/>
    </row>
    <row r="405" spans="1:40" x14ac:dyDescent="0.25">
      <c r="A405" s="37">
        <v>2008</v>
      </c>
      <c r="B405" s="37">
        <v>5</v>
      </c>
      <c r="C405" s="28">
        <f t="shared" si="6"/>
        <v>2008.3333333333333</v>
      </c>
      <c r="D405" s="42">
        <v>29.19</v>
      </c>
      <c r="E405" s="41">
        <v>30.17</v>
      </c>
      <c r="F405" s="41">
        <v>28.3</v>
      </c>
      <c r="G405" s="41">
        <v>28.98</v>
      </c>
      <c r="H405" s="41">
        <v>28.47</v>
      </c>
      <c r="I405" s="41">
        <v>28.5</v>
      </c>
      <c r="J405" s="42">
        <v>28.76</v>
      </c>
      <c r="K405" s="41">
        <v>29.4</v>
      </c>
      <c r="L405" s="41">
        <v>28.66</v>
      </c>
      <c r="M405" s="42">
        <v>29.2</v>
      </c>
      <c r="N405" s="41">
        <v>29.29</v>
      </c>
      <c r="O405" s="41">
        <v>29</v>
      </c>
      <c r="P405" s="41">
        <v>28.9</v>
      </c>
      <c r="Q405" s="41">
        <v>28.93</v>
      </c>
      <c r="R405" s="41">
        <v>28.81</v>
      </c>
      <c r="S405" s="41">
        <v>28.97</v>
      </c>
      <c r="T405" s="41">
        <v>28.93</v>
      </c>
      <c r="U405" s="41">
        <v>28.6</v>
      </c>
      <c r="V405" s="41">
        <v>29.18</v>
      </c>
      <c r="W405" s="41">
        <v>28.76</v>
      </c>
      <c r="X405" s="41">
        <v>29.72</v>
      </c>
      <c r="AA405" s="41"/>
      <c r="AB405" s="28"/>
      <c r="AC405" s="28"/>
      <c r="AD405" s="28"/>
      <c r="AE405" s="28"/>
      <c r="AF405" s="28"/>
      <c r="AG405" s="28"/>
      <c r="AJ405" s="28"/>
      <c r="AK405" s="28"/>
      <c r="AL405" s="28"/>
      <c r="AM405" s="28"/>
      <c r="AN405" s="28"/>
    </row>
    <row r="406" spans="1:40" x14ac:dyDescent="0.25">
      <c r="A406" s="37">
        <v>2008</v>
      </c>
      <c r="B406" s="37">
        <v>6</v>
      </c>
      <c r="C406" s="28">
        <f t="shared" si="6"/>
        <v>2008.4166666666667</v>
      </c>
      <c r="D406" s="42">
        <v>27.42</v>
      </c>
      <c r="E406" s="41">
        <v>28.86</v>
      </c>
      <c r="F406" s="41">
        <v>28.67</v>
      </c>
      <c r="G406" s="41">
        <v>29.24</v>
      </c>
      <c r="H406" s="41">
        <v>28.66</v>
      </c>
      <c r="I406" s="41">
        <v>28.87</v>
      </c>
      <c r="J406" s="42">
        <v>28.82</v>
      </c>
      <c r="K406" s="41">
        <v>29.44</v>
      </c>
      <c r="L406" s="41">
        <v>28.59</v>
      </c>
      <c r="M406" s="42">
        <v>29.07</v>
      </c>
      <c r="N406" s="41">
        <v>29.29</v>
      </c>
      <c r="O406" s="41">
        <v>29.15</v>
      </c>
      <c r="P406" s="41">
        <v>29.2</v>
      </c>
      <c r="Q406" s="41">
        <v>29.15</v>
      </c>
      <c r="R406" s="41">
        <v>28.84</v>
      </c>
      <c r="S406" s="41">
        <v>28.98</v>
      </c>
      <c r="T406" s="41">
        <v>29.21</v>
      </c>
      <c r="U406" s="41">
        <v>29.15</v>
      </c>
      <c r="V406" s="41">
        <v>29.55</v>
      </c>
      <c r="W406" s="41">
        <v>28.97</v>
      </c>
      <c r="X406" s="41">
        <v>29.94</v>
      </c>
      <c r="AA406" s="41"/>
      <c r="AB406" s="28"/>
      <c r="AC406" s="28"/>
      <c r="AD406" s="28"/>
      <c r="AE406" s="28"/>
      <c r="AF406" s="28"/>
      <c r="AG406" s="28"/>
      <c r="AJ406" s="28"/>
      <c r="AK406" s="28"/>
      <c r="AL406" s="28"/>
      <c r="AM406" s="28"/>
      <c r="AN406" s="28"/>
    </row>
    <row r="407" spans="1:40" x14ac:dyDescent="0.25">
      <c r="A407" s="37">
        <v>2008</v>
      </c>
      <c r="B407" s="37">
        <v>7</v>
      </c>
      <c r="C407" s="28">
        <f t="shared" si="6"/>
        <v>2008.5</v>
      </c>
      <c r="D407" s="42">
        <v>25.87</v>
      </c>
      <c r="E407" s="41">
        <v>28.39</v>
      </c>
      <c r="F407" s="41">
        <v>28.66</v>
      </c>
      <c r="G407" s="41">
        <v>28.9</v>
      </c>
      <c r="H407" s="41">
        <v>28.53</v>
      </c>
      <c r="I407" s="41">
        <v>28.88</v>
      </c>
      <c r="J407" s="42">
        <v>28.24</v>
      </c>
      <c r="K407" s="41">
        <v>28.77</v>
      </c>
      <c r="L407" s="41">
        <v>28.39</v>
      </c>
      <c r="M407" s="42">
        <v>28.62</v>
      </c>
      <c r="N407" s="41">
        <v>28.94</v>
      </c>
      <c r="O407" s="41">
        <v>28.34</v>
      </c>
      <c r="P407" s="41">
        <v>28.32</v>
      </c>
      <c r="Q407" s="41">
        <v>28.32</v>
      </c>
      <c r="R407" s="41">
        <v>29.09</v>
      </c>
      <c r="S407" s="41">
        <v>28.54</v>
      </c>
      <c r="T407" s="41">
        <v>28.88</v>
      </c>
      <c r="U407" s="41">
        <v>29.13</v>
      </c>
      <c r="V407" s="41">
        <v>28.32</v>
      </c>
      <c r="W407" s="41">
        <v>28.71</v>
      </c>
      <c r="X407" s="41">
        <v>29.65</v>
      </c>
      <c r="AA407" s="41"/>
      <c r="AB407" s="28"/>
      <c r="AC407" s="28"/>
      <c r="AD407" s="28"/>
      <c r="AE407" s="28"/>
      <c r="AF407" s="28"/>
      <c r="AG407" s="28"/>
      <c r="AJ407" s="28"/>
      <c r="AK407" s="28"/>
      <c r="AL407" s="28"/>
      <c r="AM407" s="28"/>
      <c r="AN407" s="28"/>
    </row>
    <row r="408" spans="1:40" x14ac:dyDescent="0.25">
      <c r="A408" s="37">
        <v>2008</v>
      </c>
      <c r="B408" s="37">
        <v>8</v>
      </c>
      <c r="C408" s="28">
        <f t="shared" si="6"/>
        <v>2008.5833333333333</v>
      </c>
      <c r="D408" s="42">
        <v>25.91</v>
      </c>
      <c r="E408" s="41">
        <v>28.34</v>
      </c>
      <c r="F408" s="41">
        <v>28.66</v>
      </c>
      <c r="G408" s="41">
        <v>28.82</v>
      </c>
      <c r="H408" s="41">
        <v>28.37</v>
      </c>
      <c r="I408" s="41">
        <v>28.87</v>
      </c>
      <c r="J408" s="42">
        <v>28.83</v>
      </c>
      <c r="K408" s="41">
        <v>29.33</v>
      </c>
      <c r="L408" s="41">
        <v>28.83</v>
      </c>
      <c r="M408" s="42">
        <v>29.18</v>
      </c>
      <c r="N408" s="41">
        <v>29.55</v>
      </c>
      <c r="O408" s="41">
        <v>29.3</v>
      </c>
      <c r="P408" s="41">
        <v>29.2</v>
      </c>
      <c r="Q408" s="41">
        <v>29.23</v>
      </c>
      <c r="R408" s="41">
        <v>30.76</v>
      </c>
      <c r="S408" s="41">
        <v>29.08</v>
      </c>
      <c r="T408" s="41">
        <v>28.9</v>
      </c>
      <c r="U408" s="41">
        <v>28.94</v>
      </c>
      <c r="V408" s="41">
        <v>29.03</v>
      </c>
      <c r="W408" s="41">
        <v>28.97</v>
      </c>
      <c r="X408" s="41">
        <v>30.28</v>
      </c>
      <c r="AA408" s="41"/>
      <c r="AB408" s="28"/>
      <c r="AC408" s="28"/>
      <c r="AD408" s="28"/>
      <c r="AE408" s="28"/>
      <c r="AF408" s="28"/>
      <c r="AG408" s="28"/>
      <c r="AJ408" s="28"/>
      <c r="AK408" s="28"/>
      <c r="AL408" s="28"/>
      <c r="AM408" s="28"/>
      <c r="AN408" s="28"/>
    </row>
    <row r="409" spans="1:40" x14ac:dyDescent="0.25">
      <c r="A409" s="37">
        <v>2008</v>
      </c>
      <c r="B409" s="37">
        <v>9</v>
      </c>
      <c r="C409" s="28">
        <f t="shared" si="6"/>
        <v>2008.6666666666667</v>
      </c>
      <c r="D409" s="42">
        <v>26.35</v>
      </c>
      <c r="E409" s="41">
        <v>28.85</v>
      </c>
      <c r="F409" s="41">
        <v>29.37</v>
      </c>
      <c r="G409" s="41">
        <v>29.5</v>
      </c>
      <c r="H409" s="41">
        <v>29.45</v>
      </c>
      <c r="I409" s="41">
        <v>29.76</v>
      </c>
      <c r="J409" s="42">
        <v>29.45</v>
      </c>
      <c r="K409" s="41">
        <v>30.06</v>
      </c>
      <c r="L409" s="41">
        <v>29.2</v>
      </c>
      <c r="M409" s="42">
        <v>29.24</v>
      </c>
      <c r="N409" s="41">
        <v>30.29</v>
      </c>
      <c r="O409" s="41">
        <v>29.9</v>
      </c>
      <c r="P409" s="41">
        <v>30.03</v>
      </c>
      <c r="Q409" s="41">
        <v>29.75</v>
      </c>
      <c r="R409" s="41">
        <v>31.28</v>
      </c>
      <c r="S409" s="41">
        <v>30.05</v>
      </c>
      <c r="T409" s="41">
        <v>29.81</v>
      </c>
      <c r="U409" s="41">
        <v>29.35</v>
      </c>
      <c r="V409" s="41">
        <v>29.65</v>
      </c>
      <c r="W409" s="41">
        <v>29.71</v>
      </c>
      <c r="X409" s="41">
        <v>30.95</v>
      </c>
      <c r="AA409" s="41"/>
      <c r="AB409" s="28"/>
      <c r="AC409" s="28"/>
      <c r="AD409" s="28"/>
      <c r="AE409" s="28"/>
      <c r="AF409" s="28"/>
      <c r="AG409" s="28"/>
      <c r="AJ409" s="28"/>
      <c r="AK409" s="28"/>
      <c r="AL409" s="28"/>
      <c r="AM409" s="28"/>
      <c r="AN409" s="28"/>
    </row>
    <row r="410" spans="1:40" x14ac:dyDescent="0.25">
      <c r="A410" s="37">
        <v>2008</v>
      </c>
      <c r="B410" s="37">
        <v>10</v>
      </c>
      <c r="C410" s="28">
        <f t="shared" si="6"/>
        <v>2008.75</v>
      </c>
      <c r="D410" s="42">
        <v>26.71</v>
      </c>
      <c r="E410" s="41">
        <v>28.64</v>
      </c>
      <c r="F410" s="41">
        <v>29.28</v>
      </c>
      <c r="G410" s="41">
        <v>29.57</v>
      </c>
      <c r="H410" s="41">
        <v>29.75</v>
      </c>
      <c r="I410" s="41">
        <v>29.78</v>
      </c>
      <c r="J410" s="42">
        <v>29.25</v>
      </c>
      <c r="K410" s="41">
        <v>29.96</v>
      </c>
      <c r="L410" s="41">
        <v>28.87</v>
      </c>
      <c r="M410" s="42">
        <v>29.86</v>
      </c>
      <c r="N410" s="41">
        <v>30.12</v>
      </c>
      <c r="O410" s="41">
        <v>30.52</v>
      </c>
      <c r="P410" s="41">
        <v>30.32</v>
      </c>
      <c r="Q410" s="41">
        <v>30.26</v>
      </c>
      <c r="R410" s="41">
        <v>30.98</v>
      </c>
      <c r="S410" s="41">
        <v>30.02</v>
      </c>
      <c r="T410" s="41">
        <v>30.33</v>
      </c>
      <c r="U410" s="41">
        <v>30.05</v>
      </c>
      <c r="V410" s="41">
        <v>30.2</v>
      </c>
      <c r="W410" s="41">
        <v>29.78</v>
      </c>
      <c r="X410" s="41">
        <v>30.51</v>
      </c>
      <c r="AA410" s="41"/>
      <c r="AB410" s="28"/>
      <c r="AC410" s="28"/>
      <c r="AD410" s="28"/>
      <c r="AE410" s="28"/>
      <c r="AF410" s="28"/>
      <c r="AG410" s="28"/>
      <c r="AJ410" s="28"/>
      <c r="AK410" s="28"/>
      <c r="AL410" s="28"/>
      <c r="AM410" s="28"/>
      <c r="AN410" s="28"/>
    </row>
    <row r="411" spans="1:40" x14ac:dyDescent="0.25">
      <c r="A411" s="37">
        <v>2008</v>
      </c>
      <c r="B411" s="37">
        <v>11</v>
      </c>
      <c r="C411" s="28">
        <f t="shared" si="6"/>
        <v>2008.8333333333333</v>
      </c>
      <c r="D411" s="42">
        <v>28.21</v>
      </c>
      <c r="E411" s="41">
        <v>28.12</v>
      </c>
      <c r="F411" s="41">
        <v>28.46</v>
      </c>
      <c r="G411" s="41">
        <v>28.39</v>
      </c>
      <c r="H411" s="41">
        <v>28.71</v>
      </c>
      <c r="I411" s="41">
        <v>28.69</v>
      </c>
      <c r="J411" s="42">
        <v>27.01</v>
      </c>
      <c r="K411" s="41">
        <v>28.02</v>
      </c>
      <c r="L411" s="41">
        <v>27.12</v>
      </c>
      <c r="M411" s="42">
        <v>28.3</v>
      </c>
      <c r="N411" s="41">
        <v>28.19</v>
      </c>
      <c r="O411" s="41">
        <v>28.15</v>
      </c>
      <c r="P411" s="41">
        <v>28.15</v>
      </c>
      <c r="Q411" s="41">
        <v>28.15</v>
      </c>
      <c r="R411" s="41">
        <v>27.56</v>
      </c>
      <c r="S411" s="41">
        <v>28.19</v>
      </c>
      <c r="T411" s="41">
        <v>28.35</v>
      </c>
      <c r="U411" s="41">
        <v>29.67</v>
      </c>
      <c r="V411" s="41">
        <v>28.5</v>
      </c>
      <c r="W411" s="41">
        <v>28.62</v>
      </c>
      <c r="X411" s="41">
        <v>28.66</v>
      </c>
      <c r="AA411" s="41"/>
      <c r="AB411" s="28"/>
      <c r="AC411" s="28"/>
      <c r="AD411" s="28"/>
      <c r="AE411" s="28"/>
      <c r="AF411" s="28"/>
      <c r="AG411" s="28"/>
      <c r="AJ411" s="28"/>
      <c r="AK411" s="28"/>
      <c r="AL411" s="28"/>
      <c r="AM411" s="28"/>
      <c r="AN411" s="28"/>
    </row>
    <row r="412" spans="1:40" x14ac:dyDescent="0.25">
      <c r="A412" s="37">
        <v>2008</v>
      </c>
      <c r="B412" s="37">
        <v>12</v>
      </c>
      <c r="C412" s="28">
        <f t="shared" si="6"/>
        <v>2008.9166666666667</v>
      </c>
      <c r="D412" s="42">
        <v>27.46</v>
      </c>
      <c r="E412" s="41">
        <v>27.34</v>
      </c>
      <c r="F412" s="41">
        <v>27.66</v>
      </c>
      <c r="G412" s="41">
        <v>27.62</v>
      </c>
      <c r="H412" s="41">
        <v>27.73</v>
      </c>
      <c r="I412" s="41">
        <v>27.93</v>
      </c>
      <c r="J412" s="42">
        <v>26.03</v>
      </c>
      <c r="K412" s="41">
        <v>27.21</v>
      </c>
      <c r="L412" s="41">
        <v>26.47</v>
      </c>
      <c r="M412" s="42">
        <v>27.58</v>
      </c>
      <c r="N412" s="41">
        <v>27.32</v>
      </c>
      <c r="O412" s="41">
        <v>27.25</v>
      </c>
      <c r="P412" s="41">
        <v>27.25</v>
      </c>
      <c r="Q412" s="41">
        <v>27.28</v>
      </c>
      <c r="R412" s="41">
        <v>26.89</v>
      </c>
      <c r="S412" s="41">
        <v>27.1</v>
      </c>
      <c r="T412" s="41">
        <v>27.22</v>
      </c>
      <c r="U412" s="41">
        <v>28.09</v>
      </c>
      <c r="V412" s="41">
        <v>27.08</v>
      </c>
      <c r="W412" s="41">
        <v>27.52</v>
      </c>
      <c r="X412" s="41">
        <v>28.1</v>
      </c>
      <c r="AA412" s="41"/>
      <c r="AB412" s="28"/>
      <c r="AC412" s="28"/>
      <c r="AD412" s="28"/>
      <c r="AE412" s="28"/>
      <c r="AF412" s="28"/>
      <c r="AG412" s="28"/>
      <c r="AJ412" s="28"/>
      <c r="AK412" s="28"/>
      <c r="AL412" s="28"/>
      <c r="AM412" s="28"/>
      <c r="AN412" s="28"/>
    </row>
    <row r="413" spans="1:40" x14ac:dyDescent="0.25">
      <c r="A413" s="37">
        <v>2009</v>
      </c>
      <c r="B413" s="37">
        <v>1</v>
      </c>
      <c r="C413" s="28">
        <f t="shared" si="6"/>
        <v>2009</v>
      </c>
      <c r="D413" s="42">
        <v>27.15</v>
      </c>
      <c r="E413" s="41">
        <v>27.03</v>
      </c>
      <c r="F413" s="41">
        <v>27.33</v>
      </c>
      <c r="G413" s="41">
        <v>27.35</v>
      </c>
      <c r="H413" s="41">
        <v>27.5</v>
      </c>
      <c r="I413" s="41">
        <v>27.55</v>
      </c>
      <c r="J413" s="42">
        <v>26.53</v>
      </c>
      <c r="K413" s="41">
        <v>27.24</v>
      </c>
      <c r="L413" s="41">
        <v>26.73</v>
      </c>
      <c r="M413" s="42">
        <v>27.48</v>
      </c>
      <c r="N413" s="41">
        <v>27.37</v>
      </c>
      <c r="O413" s="41">
        <v>27.18</v>
      </c>
      <c r="P413" s="41">
        <v>27.18</v>
      </c>
      <c r="Q413" s="41">
        <v>27.18</v>
      </c>
      <c r="R413" s="41">
        <v>26.74</v>
      </c>
      <c r="S413" s="41">
        <v>27.25</v>
      </c>
      <c r="T413" s="41">
        <v>27.33</v>
      </c>
      <c r="U413" s="41">
        <v>27.53</v>
      </c>
      <c r="V413" s="41">
        <v>27.08</v>
      </c>
      <c r="W413" s="41">
        <v>27.66</v>
      </c>
      <c r="X413" s="41">
        <v>28.35</v>
      </c>
      <c r="AA413" s="41"/>
      <c r="AB413" s="28"/>
      <c r="AC413" s="28"/>
      <c r="AD413" s="28"/>
      <c r="AE413" s="28"/>
      <c r="AF413" s="28"/>
      <c r="AG413" s="28"/>
      <c r="AJ413" s="28"/>
      <c r="AK413" s="28"/>
      <c r="AL413" s="28"/>
      <c r="AM413" s="28"/>
      <c r="AN413" s="28"/>
    </row>
    <row r="414" spans="1:40" x14ac:dyDescent="0.25">
      <c r="A414" s="37">
        <v>2009</v>
      </c>
      <c r="B414" s="37">
        <v>2</v>
      </c>
      <c r="C414" s="28">
        <f t="shared" si="6"/>
        <v>2009.0833333333333</v>
      </c>
      <c r="D414" s="42">
        <v>27</v>
      </c>
      <c r="E414" s="41">
        <v>26.89</v>
      </c>
      <c r="F414" s="41">
        <v>27.05</v>
      </c>
      <c r="G414" s="41">
        <v>27.08</v>
      </c>
      <c r="H414" s="41">
        <v>27.11</v>
      </c>
      <c r="I414" s="41">
        <v>27.19</v>
      </c>
      <c r="J414" s="42">
        <v>26</v>
      </c>
      <c r="K414" s="41">
        <v>26.75</v>
      </c>
      <c r="L414" s="41">
        <v>26.29</v>
      </c>
      <c r="M414" s="42">
        <v>27.38</v>
      </c>
      <c r="N414" s="41">
        <v>26.94</v>
      </c>
      <c r="O414" s="41">
        <v>26.8</v>
      </c>
      <c r="P414" s="41">
        <v>26.8</v>
      </c>
      <c r="Q414" s="41">
        <v>26.87</v>
      </c>
      <c r="R414" s="41">
        <v>26.47</v>
      </c>
      <c r="S414" s="41">
        <v>26.8</v>
      </c>
      <c r="T414" s="41">
        <v>26.91</v>
      </c>
      <c r="U414" s="41">
        <v>27.23</v>
      </c>
      <c r="V414" s="41">
        <v>26.6</v>
      </c>
      <c r="W414" s="41">
        <v>27</v>
      </c>
      <c r="X414" s="41">
        <v>27.52</v>
      </c>
      <c r="AA414" s="41"/>
      <c r="AB414" s="28"/>
      <c r="AC414" s="28"/>
      <c r="AD414" s="28"/>
      <c r="AE414" s="28"/>
      <c r="AF414" s="28"/>
      <c r="AG414" s="28"/>
      <c r="AJ414" s="28"/>
      <c r="AK414" s="28"/>
      <c r="AL414" s="28"/>
      <c r="AM414" s="28"/>
      <c r="AN414" s="28"/>
    </row>
    <row r="415" spans="1:40" x14ac:dyDescent="0.25">
      <c r="A415" s="37">
        <v>2009</v>
      </c>
      <c r="B415" s="37">
        <v>3</v>
      </c>
      <c r="C415" s="28">
        <f t="shared" si="6"/>
        <v>2009.1666666666667</v>
      </c>
      <c r="D415" s="42">
        <v>27.63</v>
      </c>
      <c r="E415" s="41">
        <v>27.48</v>
      </c>
      <c r="F415" s="41">
        <v>27.28</v>
      </c>
      <c r="G415" s="41">
        <v>27.51</v>
      </c>
      <c r="H415" s="41">
        <v>27.35</v>
      </c>
      <c r="I415" s="41">
        <v>27.36</v>
      </c>
      <c r="J415" s="42">
        <v>26.63</v>
      </c>
      <c r="K415" s="41">
        <v>27.21</v>
      </c>
      <c r="L415" s="41">
        <v>26.77</v>
      </c>
      <c r="M415" s="42">
        <v>27.71</v>
      </c>
      <c r="N415" s="41">
        <v>27.24</v>
      </c>
      <c r="O415" s="41">
        <v>27.3</v>
      </c>
      <c r="P415" s="41">
        <v>27.22</v>
      </c>
      <c r="Q415" s="41">
        <v>27.28</v>
      </c>
      <c r="R415" s="41">
        <v>26.94</v>
      </c>
      <c r="S415" s="41">
        <v>27.15</v>
      </c>
      <c r="T415" s="41">
        <v>26.94</v>
      </c>
      <c r="U415" s="41">
        <v>27.03</v>
      </c>
      <c r="V415" s="41">
        <v>26.98</v>
      </c>
      <c r="W415" s="41">
        <v>27.13</v>
      </c>
      <c r="X415" s="41">
        <v>28.08</v>
      </c>
      <c r="AA415" s="41"/>
      <c r="AB415" s="28"/>
      <c r="AC415" s="28"/>
      <c r="AD415" s="28"/>
      <c r="AE415" s="28"/>
      <c r="AF415" s="28"/>
      <c r="AG415" s="28"/>
      <c r="AJ415" s="28"/>
      <c r="AK415" s="28"/>
      <c r="AL415" s="28"/>
      <c r="AM415" s="28"/>
      <c r="AN415" s="28"/>
    </row>
    <row r="416" spans="1:40" x14ac:dyDescent="0.25">
      <c r="A416" s="37">
        <v>2009</v>
      </c>
      <c r="B416" s="37">
        <v>4</v>
      </c>
      <c r="C416" s="28">
        <f t="shared" si="6"/>
        <v>2009.25</v>
      </c>
      <c r="D416" s="42">
        <v>28.75</v>
      </c>
      <c r="E416" s="41">
        <v>28.56</v>
      </c>
      <c r="F416" s="41">
        <v>28.21</v>
      </c>
      <c r="G416" s="41">
        <v>28.57</v>
      </c>
      <c r="H416" s="41">
        <v>28.12</v>
      </c>
      <c r="I416" s="41">
        <v>28.35</v>
      </c>
      <c r="J416" s="42">
        <v>28.15</v>
      </c>
      <c r="K416" s="41">
        <v>28.62</v>
      </c>
      <c r="L416" s="41">
        <v>28.05</v>
      </c>
      <c r="M416" s="42">
        <v>28.47</v>
      </c>
      <c r="N416" s="41">
        <v>28.47</v>
      </c>
      <c r="O416" s="41">
        <v>28.37</v>
      </c>
      <c r="P416" s="41">
        <v>28.4</v>
      </c>
      <c r="Q416" s="41">
        <v>28.33</v>
      </c>
      <c r="R416" s="41">
        <v>28.23</v>
      </c>
      <c r="S416" s="41">
        <v>28.58</v>
      </c>
      <c r="T416" s="41">
        <v>28.38</v>
      </c>
      <c r="U416" s="41">
        <v>27.98</v>
      </c>
      <c r="V416" s="41">
        <v>28.67</v>
      </c>
      <c r="W416" s="41">
        <v>28.35</v>
      </c>
      <c r="X416" s="41">
        <v>29.27</v>
      </c>
      <c r="AA416" s="41"/>
      <c r="AB416" s="28"/>
      <c r="AC416" s="28"/>
      <c r="AD416" s="28"/>
      <c r="AE416" s="28"/>
      <c r="AF416" s="28"/>
      <c r="AG416" s="28"/>
      <c r="AJ416" s="28"/>
      <c r="AK416" s="28"/>
      <c r="AL416" s="28"/>
      <c r="AM416" s="28"/>
      <c r="AN416" s="28"/>
    </row>
    <row r="417" spans="1:41" x14ac:dyDescent="0.25">
      <c r="A417" s="37">
        <v>2009</v>
      </c>
      <c r="B417" s="37">
        <v>5</v>
      </c>
      <c r="C417" s="28">
        <f t="shared" si="6"/>
        <v>2009.3333333333333</v>
      </c>
      <c r="D417" s="42">
        <v>29.19</v>
      </c>
      <c r="E417" s="41">
        <v>29.34</v>
      </c>
      <c r="F417" s="41">
        <v>28.86</v>
      </c>
      <c r="G417" s="41">
        <v>29.27</v>
      </c>
      <c r="H417" s="41">
        <v>28.55</v>
      </c>
      <c r="I417" s="41">
        <v>28.93</v>
      </c>
      <c r="J417" s="42">
        <v>28.57</v>
      </c>
      <c r="K417" s="41">
        <v>28.97</v>
      </c>
      <c r="L417" s="41">
        <v>28.57</v>
      </c>
      <c r="M417" s="42">
        <v>28.75</v>
      </c>
      <c r="N417" s="41">
        <v>28.82</v>
      </c>
      <c r="O417" s="41">
        <v>28.73</v>
      </c>
      <c r="P417" s="41">
        <v>28.65</v>
      </c>
      <c r="Q417" s="41">
        <v>28.63</v>
      </c>
      <c r="R417" s="41">
        <v>28.78</v>
      </c>
      <c r="S417" s="41">
        <v>28.92</v>
      </c>
      <c r="T417" s="41">
        <v>28.8</v>
      </c>
      <c r="U417" s="41">
        <v>28.61</v>
      </c>
      <c r="V417" s="41">
        <v>28.88</v>
      </c>
      <c r="W417" s="41">
        <v>28.85</v>
      </c>
      <c r="X417" s="41">
        <v>29.56</v>
      </c>
      <c r="AA417" s="41"/>
      <c r="AB417" s="28"/>
      <c r="AC417" s="28"/>
      <c r="AD417" s="28"/>
      <c r="AE417" s="28"/>
      <c r="AF417" s="28"/>
      <c r="AG417" s="28"/>
      <c r="AJ417" s="28"/>
      <c r="AK417" s="28"/>
      <c r="AL417" s="28"/>
      <c r="AM417" s="28"/>
      <c r="AN417" s="28"/>
    </row>
    <row r="418" spans="1:41" x14ac:dyDescent="0.25">
      <c r="A418" s="37">
        <v>2009</v>
      </c>
      <c r="B418" s="37">
        <v>6</v>
      </c>
      <c r="C418" s="28">
        <f t="shared" si="6"/>
        <v>2009.4166666666667</v>
      </c>
      <c r="D418" s="42">
        <v>29.81</v>
      </c>
      <c r="E418" s="41">
        <v>29.86</v>
      </c>
      <c r="F418" s="41">
        <v>29.35</v>
      </c>
      <c r="G418" s="41">
        <v>29.66</v>
      </c>
      <c r="H418" s="41">
        <v>29.1</v>
      </c>
      <c r="I418" s="41">
        <v>29.48</v>
      </c>
      <c r="J418" s="42">
        <v>28.86</v>
      </c>
      <c r="K418" s="41">
        <v>29.49</v>
      </c>
      <c r="L418" s="41">
        <v>29.04</v>
      </c>
      <c r="M418" s="42">
        <v>29.18</v>
      </c>
      <c r="N418" s="41">
        <v>29.31</v>
      </c>
      <c r="O418" s="41">
        <v>29.52</v>
      </c>
      <c r="P418" s="41">
        <v>29.44</v>
      </c>
      <c r="Q418" s="41">
        <v>29.44</v>
      </c>
      <c r="R418" s="41">
        <v>29.18</v>
      </c>
      <c r="S418" s="41">
        <v>29.52</v>
      </c>
      <c r="T418" s="41">
        <v>29.68</v>
      </c>
      <c r="U418" s="41">
        <v>29.29</v>
      </c>
      <c r="V418" s="41">
        <v>29.44</v>
      </c>
      <c r="W418" s="41">
        <v>29.61</v>
      </c>
      <c r="X418" s="41">
        <v>30.24</v>
      </c>
      <c r="AA418" s="41"/>
      <c r="AB418" s="28"/>
      <c r="AC418" s="28"/>
      <c r="AD418" s="28"/>
      <c r="AE418" s="28"/>
      <c r="AF418" s="28"/>
      <c r="AG418" s="28"/>
      <c r="AH418" s="28"/>
      <c r="AI418" s="28"/>
      <c r="AJ418" s="28"/>
      <c r="AK418" s="28"/>
      <c r="AL418" s="28"/>
      <c r="AM418" s="28"/>
      <c r="AN418" s="28"/>
      <c r="AO418" s="28"/>
    </row>
    <row r="419" spans="1:41" x14ac:dyDescent="0.25">
      <c r="A419" s="37">
        <v>2009</v>
      </c>
      <c r="B419" s="37">
        <v>7</v>
      </c>
      <c r="C419" s="28">
        <f t="shared" si="6"/>
        <v>2009.5</v>
      </c>
      <c r="D419" s="42">
        <v>29.03</v>
      </c>
      <c r="E419" s="41">
        <v>29.14</v>
      </c>
      <c r="F419" s="41">
        <v>29.02</v>
      </c>
      <c r="G419" s="41">
        <v>29.08</v>
      </c>
      <c r="H419" s="41">
        <v>28.95</v>
      </c>
      <c r="I419" s="41">
        <v>29.13</v>
      </c>
      <c r="J419" s="42">
        <v>28.46</v>
      </c>
      <c r="K419" s="41">
        <v>28.87</v>
      </c>
      <c r="L419" s="41">
        <v>28.28</v>
      </c>
      <c r="M419" s="42">
        <v>28.63</v>
      </c>
      <c r="N419" s="41">
        <v>28.96</v>
      </c>
      <c r="O419" s="41">
        <v>28.93</v>
      </c>
      <c r="P419" s="41">
        <v>28.9</v>
      </c>
      <c r="Q419" s="41">
        <v>28.8</v>
      </c>
      <c r="R419" s="41">
        <v>28.54</v>
      </c>
      <c r="S419" s="41">
        <v>28.84</v>
      </c>
      <c r="T419" s="41">
        <v>29.04</v>
      </c>
      <c r="U419" s="41">
        <v>29.81</v>
      </c>
      <c r="V419" s="41">
        <v>28.83</v>
      </c>
      <c r="W419" s="41">
        <v>29.08</v>
      </c>
      <c r="X419" s="41">
        <v>29.41</v>
      </c>
      <c r="AA419" s="41"/>
      <c r="AB419" s="28"/>
      <c r="AC419" s="28"/>
      <c r="AD419" s="28"/>
      <c r="AE419" s="28"/>
      <c r="AF419" s="28"/>
      <c r="AG419" s="28"/>
      <c r="AH419" s="28"/>
      <c r="AI419" s="28"/>
      <c r="AJ419" s="28"/>
      <c r="AK419" s="28"/>
      <c r="AL419" s="28"/>
      <c r="AM419" s="28"/>
      <c r="AN419" s="28"/>
      <c r="AO419" s="28"/>
    </row>
    <row r="420" spans="1:41" x14ac:dyDescent="0.25">
      <c r="A420" s="37">
        <v>2009</v>
      </c>
      <c r="B420" s="37">
        <v>8</v>
      </c>
      <c r="C420" s="28">
        <f t="shared" si="6"/>
        <v>2009.5833333333333</v>
      </c>
      <c r="D420" s="42">
        <v>28.95</v>
      </c>
      <c r="E420" s="41">
        <v>29.08</v>
      </c>
      <c r="F420" s="41">
        <v>28.85</v>
      </c>
      <c r="G420" s="41">
        <v>28.99</v>
      </c>
      <c r="H420" s="41">
        <v>28.84</v>
      </c>
      <c r="I420" s="41">
        <v>28.96</v>
      </c>
      <c r="J420" s="42">
        <v>28.19</v>
      </c>
      <c r="K420" s="41">
        <v>28.78</v>
      </c>
      <c r="L420" s="41">
        <v>28.32</v>
      </c>
      <c r="M420" s="42">
        <v>28.72</v>
      </c>
      <c r="N420" s="41">
        <v>29</v>
      </c>
      <c r="O420" s="41">
        <v>28.55</v>
      </c>
      <c r="P420" s="41">
        <v>28.33</v>
      </c>
      <c r="Q420" s="41">
        <v>28.58</v>
      </c>
      <c r="R420" s="41">
        <v>28.59</v>
      </c>
      <c r="S420" s="41">
        <v>28.74</v>
      </c>
      <c r="T420" s="41">
        <v>29.07</v>
      </c>
      <c r="U420" s="41">
        <v>29.16</v>
      </c>
      <c r="V420" s="41">
        <v>28.28</v>
      </c>
      <c r="W420" s="41">
        <v>29.13</v>
      </c>
      <c r="X420" s="41">
        <v>29.64</v>
      </c>
      <c r="AA420" s="41"/>
      <c r="AB420" s="28"/>
      <c r="AC420" s="28"/>
      <c r="AD420" s="28"/>
      <c r="AE420" s="28"/>
      <c r="AF420" s="28"/>
      <c r="AG420" s="28"/>
      <c r="AH420" s="28"/>
      <c r="AI420" s="28"/>
      <c r="AJ420" s="28"/>
      <c r="AK420" s="28"/>
      <c r="AL420" s="28"/>
      <c r="AM420" s="28"/>
      <c r="AN420" s="28"/>
      <c r="AO420" s="28"/>
    </row>
    <row r="421" spans="1:41" x14ac:dyDescent="0.25">
      <c r="A421" s="37">
        <v>2009</v>
      </c>
      <c r="B421" s="37">
        <v>9</v>
      </c>
      <c r="C421" s="28">
        <f t="shared" si="6"/>
        <v>2009.6666666666667</v>
      </c>
      <c r="D421" s="42">
        <v>29.48</v>
      </c>
      <c r="E421" s="41">
        <v>29.58</v>
      </c>
      <c r="F421" s="41">
        <v>29.37</v>
      </c>
      <c r="G421" s="41">
        <v>29.49</v>
      </c>
      <c r="H421" s="41">
        <v>29.15</v>
      </c>
      <c r="I421" s="41">
        <v>29.56</v>
      </c>
      <c r="J421" s="42">
        <v>28.92</v>
      </c>
      <c r="K421" s="41">
        <v>29.56</v>
      </c>
      <c r="L421" s="41">
        <v>28.85</v>
      </c>
      <c r="M421" s="42">
        <v>29.3</v>
      </c>
      <c r="N421" s="41">
        <v>29.78</v>
      </c>
      <c r="O421" s="41">
        <v>29.68</v>
      </c>
      <c r="P421" s="41">
        <v>29.68</v>
      </c>
      <c r="Q421" s="41">
        <v>29.6</v>
      </c>
      <c r="R421" s="41">
        <v>29.41</v>
      </c>
      <c r="S421" s="41">
        <v>29.53</v>
      </c>
      <c r="T421" s="41">
        <v>29.54</v>
      </c>
      <c r="U421" s="41">
        <v>29.29</v>
      </c>
      <c r="V421" s="41">
        <v>29.43</v>
      </c>
      <c r="W421" s="41">
        <v>29.6</v>
      </c>
      <c r="X421" s="41">
        <v>30.6</v>
      </c>
      <c r="AA421" s="41"/>
      <c r="AB421" s="28"/>
      <c r="AC421" s="28"/>
      <c r="AD421" s="28"/>
      <c r="AE421" s="28"/>
      <c r="AF421" s="28"/>
      <c r="AG421" s="28"/>
      <c r="AH421" s="28"/>
      <c r="AI421" s="28"/>
      <c r="AJ421" s="28"/>
      <c r="AK421" s="28"/>
      <c r="AL421" s="28"/>
      <c r="AM421" s="28"/>
      <c r="AN421" s="28"/>
      <c r="AO421" s="28"/>
    </row>
    <row r="422" spans="1:41" x14ac:dyDescent="0.25">
      <c r="A422" s="37">
        <v>2009</v>
      </c>
      <c r="B422" s="37">
        <v>10</v>
      </c>
      <c r="C422" s="28">
        <f t="shared" si="6"/>
        <v>2009.75</v>
      </c>
      <c r="D422" s="42">
        <v>29.19</v>
      </c>
      <c r="E422" s="41">
        <v>29.24</v>
      </c>
      <c r="F422" s="41">
        <v>29.24</v>
      </c>
      <c r="G422" s="41">
        <v>29.26</v>
      </c>
      <c r="H422" s="41">
        <v>29.33</v>
      </c>
      <c r="I422" s="41">
        <v>29.51</v>
      </c>
      <c r="J422" s="42">
        <v>28.56</v>
      </c>
      <c r="K422" s="41">
        <v>29.24</v>
      </c>
      <c r="L422" s="41">
        <v>28.64</v>
      </c>
      <c r="M422" s="42">
        <v>28.65</v>
      </c>
      <c r="N422" s="41">
        <v>29.44</v>
      </c>
      <c r="O422" s="41">
        <v>29.14</v>
      </c>
      <c r="P422" s="41">
        <v>29.24</v>
      </c>
      <c r="Q422" s="41">
        <v>29.22</v>
      </c>
      <c r="R422" s="41">
        <v>29.02</v>
      </c>
      <c r="S422" s="41">
        <v>29.22</v>
      </c>
      <c r="T422" s="41">
        <v>29.38</v>
      </c>
      <c r="U422" s="41">
        <v>29.53</v>
      </c>
      <c r="V422" s="41">
        <v>28.96</v>
      </c>
      <c r="W422" s="41">
        <v>29.6</v>
      </c>
      <c r="X422" s="41">
        <v>30.16</v>
      </c>
      <c r="AA422" s="41"/>
      <c r="AB422" s="28"/>
      <c r="AC422" s="28"/>
      <c r="AD422" s="28"/>
      <c r="AE422" s="28"/>
      <c r="AF422" s="28"/>
      <c r="AG422" s="28"/>
      <c r="AH422" s="28"/>
      <c r="AI422" s="28"/>
      <c r="AJ422" s="28"/>
      <c r="AK422" s="28"/>
      <c r="AL422" s="28"/>
      <c r="AM422" s="28"/>
      <c r="AN422" s="28"/>
      <c r="AO422" s="28"/>
    </row>
    <row r="423" spans="1:41" x14ac:dyDescent="0.25">
      <c r="A423" s="37">
        <v>2009</v>
      </c>
      <c r="B423" s="37">
        <v>11</v>
      </c>
      <c r="C423" s="28">
        <f t="shared" si="6"/>
        <v>2009.8333333333333</v>
      </c>
      <c r="D423" s="42">
        <v>28.33</v>
      </c>
      <c r="E423" s="41">
        <v>28.29</v>
      </c>
      <c r="F423" s="41">
        <v>28.54</v>
      </c>
      <c r="G423" s="41">
        <v>28.38</v>
      </c>
      <c r="H423" s="41">
        <v>28.72</v>
      </c>
      <c r="I423" s="41">
        <v>28.67</v>
      </c>
      <c r="J423" s="42">
        <v>27.6</v>
      </c>
      <c r="K423" s="41">
        <v>28.63</v>
      </c>
      <c r="L423" s="41">
        <v>27.49</v>
      </c>
      <c r="M423" s="42">
        <v>27.65</v>
      </c>
      <c r="N423" s="41">
        <v>28.86</v>
      </c>
      <c r="O423" s="41">
        <v>28.9</v>
      </c>
      <c r="P423" s="41">
        <v>28.75</v>
      </c>
      <c r="Q423" s="41">
        <v>28.83</v>
      </c>
      <c r="R423" s="41">
        <v>28.33</v>
      </c>
      <c r="S423" s="41">
        <v>28.62</v>
      </c>
      <c r="T423" s="41">
        <v>28.91</v>
      </c>
      <c r="U423" s="41">
        <v>29.37</v>
      </c>
      <c r="V423" s="41">
        <v>28.28</v>
      </c>
      <c r="W423" s="41">
        <v>29.13</v>
      </c>
      <c r="X423" s="41">
        <v>30.11</v>
      </c>
      <c r="AA423" s="41"/>
      <c r="AB423" s="28"/>
      <c r="AC423" s="28"/>
      <c r="AD423" s="28"/>
      <c r="AE423" s="28"/>
      <c r="AF423" s="28"/>
      <c r="AG423" s="28"/>
      <c r="AH423" s="28"/>
      <c r="AI423" s="28"/>
      <c r="AJ423" s="28"/>
      <c r="AK423" s="28"/>
      <c r="AL423" s="28"/>
      <c r="AM423" s="28"/>
      <c r="AN423" s="28"/>
      <c r="AO423" s="28"/>
    </row>
    <row r="424" spans="1:41" x14ac:dyDescent="0.25">
      <c r="A424" s="37">
        <v>2009</v>
      </c>
      <c r="B424" s="37">
        <v>12</v>
      </c>
      <c r="C424" s="28">
        <f t="shared" si="6"/>
        <v>2009.9166666666667</v>
      </c>
      <c r="D424" s="42">
        <v>28.41</v>
      </c>
      <c r="E424" s="41">
        <v>28.42</v>
      </c>
      <c r="F424" s="41">
        <v>28.4</v>
      </c>
      <c r="G424" s="41">
        <v>28.44</v>
      </c>
      <c r="H424" s="41">
        <v>28.48</v>
      </c>
      <c r="I424" s="41">
        <v>28.72</v>
      </c>
      <c r="J424" s="42">
        <v>27.33</v>
      </c>
      <c r="K424" s="41">
        <v>28.15</v>
      </c>
      <c r="L424" s="41">
        <v>27.23</v>
      </c>
      <c r="M424" s="42">
        <v>27.9</v>
      </c>
      <c r="N424" s="41">
        <v>28.17</v>
      </c>
      <c r="O424" s="41">
        <v>27.77</v>
      </c>
      <c r="P424" s="41">
        <v>27.8</v>
      </c>
      <c r="Q424" s="41">
        <v>27.73</v>
      </c>
      <c r="R424" s="41">
        <v>27.55</v>
      </c>
      <c r="S424" s="41">
        <v>28.02</v>
      </c>
      <c r="T424" s="41">
        <v>28.61</v>
      </c>
      <c r="U424" s="41">
        <v>28.64</v>
      </c>
      <c r="V424" s="41">
        <v>27.63</v>
      </c>
      <c r="W424" s="41">
        <v>28.21</v>
      </c>
      <c r="X424" s="41">
        <v>29.19</v>
      </c>
      <c r="AA424" s="41"/>
      <c r="AB424" s="28"/>
      <c r="AC424" s="28"/>
      <c r="AD424" s="28"/>
      <c r="AE424" s="28"/>
      <c r="AF424" s="28"/>
      <c r="AG424" s="28"/>
      <c r="AH424" s="28"/>
      <c r="AI424" s="28"/>
      <c r="AJ424" s="28"/>
      <c r="AK424" s="28"/>
      <c r="AL424" s="28"/>
      <c r="AM424" s="28"/>
      <c r="AN424" s="28"/>
      <c r="AO424" s="28"/>
    </row>
    <row r="425" spans="1:41" x14ac:dyDescent="0.25">
      <c r="A425" s="37">
        <v>2010</v>
      </c>
      <c r="B425" s="37">
        <v>1</v>
      </c>
      <c r="C425" s="28">
        <f t="shared" si="6"/>
        <v>2010</v>
      </c>
      <c r="D425" s="42">
        <v>28.01</v>
      </c>
      <c r="E425" s="41">
        <v>28.02</v>
      </c>
      <c r="F425" s="41">
        <v>27.97</v>
      </c>
      <c r="G425" s="41">
        <v>27.99</v>
      </c>
      <c r="H425" s="41">
        <v>28.07</v>
      </c>
      <c r="I425" s="41">
        <v>28.17</v>
      </c>
      <c r="K425" s="41">
        <v>28.08</v>
      </c>
      <c r="L425" s="41"/>
      <c r="M425" s="42">
        <v>27.7</v>
      </c>
      <c r="N425" s="41">
        <v>27.98</v>
      </c>
      <c r="O425" s="41">
        <v>28.5</v>
      </c>
      <c r="P425" s="41">
        <v>28.45</v>
      </c>
      <c r="Q425" s="41">
        <v>28.4</v>
      </c>
      <c r="R425" s="41">
        <v>27.45</v>
      </c>
      <c r="S425" s="41">
        <v>27.75</v>
      </c>
      <c r="T425" s="41">
        <v>27.95</v>
      </c>
      <c r="U425" s="41">
        <v>27.58</v>
      </c>
      <c r="V425" s="41">
        <v>28.1</v>
      </c>
      <c r="W425" s="41">
        <v>27.99</v>
      </c>
      <c r="X425" s="41">
        <v>28.55</v>
      </c>
      <c r="AA425" s="41"/>
      <c r="AB425" s="28"/>
      <c r="AC425" s="28"/>
      <c r="AD425" s="28"/>
      <c r="AE425" s="28"/>
      <c r="AF425" s="28"/>
      <c r="AG425" s="28"/>
      <c r="AH425" s="28"/>
      <c r="AI425" s="28"/>
      <c r="AJ425" s="28"/>
      <c r="AK425" s="28"/>
      <c r="AL425" s="28"/>
      <c r="AM425" s="28"/>
      <c r="AN425" s="28"/>
      <c r="AO425" s="28"/>
    </row>
    <row r="426" spans="1:41" x14ac:dyDescent="0.25">
      <c r="A426" s="37">
        <v>2010</v>
      </c>
      <c r="B426" s="37">
        <v>2</v>
      </c>
      <c r="C426" s="28">
        <f t="shared" si="6"/>
        <v>2010.0833333333333</v>
      </c>
      <c r="D426" s="42">
        <v>28.4</v>
      </c>
      <c r="E426" s="41">
        <v>28.37</v>
      </c>
      <c r="F426" s="41">
        <v>28.29</v>
      </c>
      <c r="G426" s="41">
        <v>28.44</v>
      </c>
      <c r="H426" s="41">
        <v>28.34</v>
      </c>
      <c r="I426" s="41">
        <v>28.52</v>
      </c>
      <c r="J426" s="42">
        <v>27.73</v>
      </c>
      <c r="K426" s="41">
        <v>28.35</v>
      </c>
      <c r="L426" s="41">
        <v>27.34</v>
      </c>
      <c r="M426" s="42">
        <v>28.33</v>
      </c>
      <c r="N426" s="41">
        <v>28.2</v>
      </c>
      <c r="O426" s="41">
        <v>28.38</v>
      </c>
      <c r="P426" s="41">
        <v>28.35</v>
      </c>
      <c r="Q426" s="41">
        <v>28.4</v>
      </c>
      <c r="R426" s="41">
        <v>27.96</v>
      </c>
      <c r="S426" s="41">
        <v>28.1</v>
      </c>
      <c r="T426" s="41">
        <v>28.25</v>
      </c>
      <c r="U426" s="41">
        <v>27.75</v>
      </c>
      <c r="V426" s="41">
        <v>28.1</v>
      </c>
      <c r="W426" s="41">
        <v>28.12</v>
      </c>
      <c r="X426" s="41">
        <v>28.58</v>
      </c>
      <c r="AA426" s="41"/>
      <c r="AB426" s="28"/>
      <c r="AC426" s="28"/>
      <c r="AD426" s="28"/>
      <c r="AE426" s="28"/>
      <c r="AF426" s="28"/>
      <c r="AG426" s="28"/>
      <c r="AH426" s="28"/>
      <c r="AI426" s="28"/>
      <c r="AJ426" s="28"/>
      <c r="AK426" s="28"/>
      <c r="AL426" s="28"/>
      <c r="AM426" s="28"/>
      <c r="AN426" s="28"/>
      <c r="AO426" s="28"/>
    </row>
    <row r="427" spans="1:41" x14ac:dyDescent="0.25">
      <c r="A427" s="37">
        <v>2010</v>
      </c>
      <c r="B427" s="37">
        <v>3</v>
      </c>
      <c r="C427" s="28">
        <f t="shared" si="6"/>
        <v>2010.1666666666667</v>
      </c>
      <c r="D427" s="42">
        <v>28.56</v>
      </c>
      <c r="E427" s="41">
        <v>28.67</v>
      </c>
      <c r="F427" s="41">
        <v>28.34</v>
      </c>
      <c r="G427" s="41">
        <v>28.58</v>
      </c>
      <c r="H427" s="41">
        <v>28.42</v>
      </c>
      <c r="I427" s="41">
        <v>28.47</v>
      </c>
      <c r="J427" s="42">
        <v>27.68</v>
      </c>
      <c r="K427" s="41">
        <v>28.34</v>
      </c>
      <c r="L427" s="41">
        <v>27.56</v>
      </c>
      <c r="M427" s="42">
        <v>28.62</v>
      </c>
      <c r="N427" s="41">
        <v>28.23</v>
      </c>
      <c r="O427" s="41">
        <v>28.33</v>
      </c>
      <c r="P427" s="41">
        <v>28.53</v>
      </c>
      <c r="Q427" s="41">
        <v>28.35</v>
      </c>
      <c r="R427" s="41">
        <v>28.13</v>
      </c>
      <c r="S427" s="41">
        <v>27.86</v>
      </c>
      <c r="T427" s="41">
        <v>28.09</v>
      </c>
      <c r="U427" s="41">
        <v>27.67</v>
      </c>
      <c r="V427" s="41">
        <v>28.25</v>
      </c>
      <c r="W427" s="41">
        <v>27.98</v>
      </c>
      <c r="X427" s="41">
        <v>28.93</v>
      </c>
      <c r="AA427" s="41"/>
      <c r="AB427" s="28"/>
      <c r="AC427" s="28"/>
      <c r="AD427" s="28"/>
      <c r="AE427" s="28"/>
      <c r="AF427" s="28"/>
      <c r="AG427" s="28"/>
      <c r="AH427" s="28"/>
      <c r="AI427" s="28"/>
      <c r="AJ427" s="28"/>
      <c r="AK427" s="28"/>
      <c r="AL427" s="28"/>
      <c r="AM427" s="28"/>
      <c r="AN427" s="28"/>
      <c r="AO427" s="28"/>
    </row>
    <row r="428" spans="1:41" x14ac:dyDescent="0.25">
      <c r="A428" s="37">
        <v>2010</v>
      </c>
      <c r="B428" s="37">
        <v>4</v>
      </c>
      <c r="C428" s="28">
        <f t="shared" si="6"/>
        <v>2010.25</v>
      </c>
      <c r="D428" s="42">
        <v>29.65</v>
      </c>
      <c r="E428" s="41">
        <v>29.74</v>
      </c>
      <c r="F428" s="41">
        <v>29.2</v>
      </c>
      <c r="G428" s="41">
        <v>29.53</v>
      </c>
      <c r="H428" s="41">
        <v>29.02</v>
      </c>
      <c r="I428" s="41">
        <v>29.27</v>
      </c>
      <c r="J428" s="42">
        <v>28.82</v>
      </c>
      <c r="K428" s="41">
        <v>29.26</v>
      </c>
      <c r="L428" s="41">
        <v>28.7</v>
      </c>
      <c r="M428" s="42">
        <v>29.77</v>
      </c>
      <c r="N428" s="41">
        <v>29.13</v>
      </c>
      <c r="O428" s="41">
        <v>29.75</v>
      </c>
      <c r="P428" s="41">
        <v>29.75</v>
      </c>
      <c r="Q428" s="41">
        <v>29.75</v>
      </c>
      <c r="R428" s="41">
        <v>28.99</v>
      </c>
      <c r="S428" s="41">
        <v>28.93</v>
      </c>
      <c r="T428" s="41">
        <v>28.95</v>
      </c>
      <c r="U428" s="41">
        <v>28.35</v>
      </c>
      <c r="V428" s="41">
        <v>29.85</v>
      </c>
      <c r="W428" s="41">
        <v>28.65</v>
      </c>
      <c r="X428" s="41">
        <v>29.63</v>
      </c>
      <c r="AA428" s="41"/>
      <c r="AB428" s="28"/>
      <c r="AC428" s="28"/>
      <c r="AD428" s="28"/>
      <c r="AE428" s="28"/>
      <c r="AF428" s="28"/>
      <c r="AG428" s="28"/>
      <c r="AH428" s="28"/>
      <c r="AI428" s="28"/>
      <c r="AJ428" s="28"/>
      <c r="AK428" s="28"/>
      <c r="AL428" s="28"/>
      <c r="AM428" s="28"/>
      <c r="AN428" s="28"/>
      <c r="AO428" s="28"/>
    </row>
    <row r="429" spans="1:41" x14ac:dyDescent="0.25">
      <c r="A429" s="37">
        <v>2010</v>
      </c>
      <c r="B429" s="37">
        <v>5</v>
      </c>
      <c r="C429" s="28">
        <f t="shared" si="6"/>
        <v>2010.3333333333333</v>
      </c>
      <c r="D429" s="42">
        <v>29.88</v>
      </c>
      <c r="E429" s="41">
        <v>29.84</v>
      </c>
      <c r="F429" s="41">
        <v>29.35</v>
      </c>
      <c r="G429" s="41">
        <v>29.67</v>
      </c>
      <c r="H429" s="41">
        <v>29.44</v>
      </c>
      <c r="I429" s="41">
        <v>29.47</v>
      </c>
      <c r="J429" s="42">
        <v>29.14</v>
      </c>
      <c r="K429" s="41">
        <v>29.86</v>
      </c>
      <c r="L429" s="41">
        <v>29.18</v>
      </c>
      <c r="M429" s="42">
        <v>29.2</v>
      </c>
      <c r="N429" s="41">
        <v>29.74</v>
      </c>
      <c r="O429" s="41">
        <v>29.55</v>
      </c>
      <c r="P429" s="41">
        <v>29.55</v>
      </c>
      <c r="Q429" s="41">
        <v>29.55</v>
      </c>
      <c r="R429" s="41">
        <v>29.41</v>
      </c>
      <c r="S429" s="41">
        <v>29.52</v>
      </c>
      <c r="T429" s="41">
        <v>29.62</v>
      </c>
      <c r="U429" s="41">
        <v>29.22</v>
      </c>
      <c r="V429" s="41">
        <v>29.6</v>
      </c>
      <c r="W429" s="41">
        <v>29.59</v>
      </c>
      <c r="X429" s="41">
        <v>30.31</v>
      </c>
      <c r="AA429" s="41"/>
      <c r="AB429" s="28"/>
      <c r="AC429" s="28"/>
      <c r="AD429" s="28"/>
      <c r="AE429" s="28"/>
      <c r="AF429" s="28"/>
      <c r="AG429" s="28"/>
      <c r="AH429" s="28"/>
      <c r="AI429" s="28"/>
      <c r="AJ429" s="28"/>
      <c r="AK429" s="28"/>
      <c r="AL429" s="28"/>
      <c r="AM429" s="28"/>
      <c r="AN429" s="28"/>
      <c r="AO429" s="28"/>
    </row>
    <row r="430" spans="1:41" x14ac:dyDescent="0.25">
      <c r="A430" s="37">
        <v>2010</v>
      </c>
      <c r="B430" s="37">
        <v>6</v>
      </c>
      <c r="C430" s="28">
        <f t="shared" si="6"/>
        <v>2010.4166666666667</v>
      </c>
      <c r="D430" s="42">
        <v>30</v>
      </c>
      <c r="E430" s="41">
        <v>30.1</v>
      </c>
      <c r="G430" s="41">
        <v>29.79</v>
      </c>
      <c r="H430" s="41">
        <v>29.55</v>
      </c>
      <c r="I430" s="41">
        <v>29.75</v>
      </c>
      <c r="J430" s="42">
        <v>29.17</v>
      </c>
      <c r="K430" s="41">
        <v>30.03</v>
      </c>
      <c r="L430" s="41">
        <v>29.17</v>
      </c>
      <c r="M430" s="42">
        <v>29.7</v>
      </c>
      <c r="N430" s="41">
        <v>30.08</v>
      </c>
      <c r="O430" s="41">
        <v>29.7</v>
      </c>
      <c r="P430" s="41">
        <v>29.7</v>
      </c>
      <c r="Q430" s="41">
        <v>29.7</v>
      </c>
      <c r="R430" s="41">
        <v>29.59</v>
      </c>
      <c r="S430" s="41">
        <v>29.91</v>
      </c>
      <c r="T430" s="41">
        <v>29.84</v>
      </c>
      <c r="U430" s="41">
        <v>29.7</v>
      </c>
      <c r="V430" s="41">
        <v>29.6</v>
      </c>
      <c r="W430" s="41">
        <v>29.57</v>
      </c>
      <c r="X430" s="41">
        <v>30.85</v>
      </c>
      <c r="AA430" s="41"/>
      <c r="AB430" s="28"/>
      <c r="AC430" s="28"/>
      <c r="AD430" s="28"/>
      <c r="AE430" s="28"/>
      <c r="AF430" s="28"/>
      <c r="AG430" s="28"/>
      <c r="AH430" s="28"/>
      <c r="AI430" s="28"/>
      <c r="AJ430" s="28"/>
      <c r="AK430" s="28"/>
      <c r="AL430" s="28"/>
      <c r="AM430" s="28"/>
      <c r="AN430" s="28"/>
      <c r="AO430" s="28"/>
    </row>
    <row r="431" spans="1:41" x14ac:dyDescent="0.25">
      <c r="A431" s="37">
        <v>2010</v>
      </c>
      <c r="B431" s="37">
        <v>7</v>
      </c>
      <c r="C431" s="28">
        <f t="shared" si="6"/>
        <v>2010.5</v>
      </c>
      <c r="D431" s="42">
        <v>29.76</v>
      </c>
      <c r="E431" s="41">
        <v>29.84</v>
      </c>
      <c r="G431" s="41">
        <v>29.57</v>
      </c>
      <c r="H431" s="41">
        <v>29.53</v>
      </c>
      <c r="I431" s="41">
        <v>29.64</v>
      </c>
      <c r="J431" s="42">
        <v>29.04</v>
      </c>
      <c r="K431" s="41">
        <v>29.83</v>
      </c>
      <c r="L431" s="41">
        <v>29.09</v>
      </c>
      <c r="M431" s="42">
        <v>28.98</v>
      </c>
      <c r="N431" s="41">
        <v>29.9</v>
      </c>
      <c r="O431" s="41">
        <v>29.45</v>
      </c>
      <c r="P431" s="41">
        <v>29.43</v>
      </c>
      <c r="Q431" s="41">
        <v>29.45</v>
      </c>
      <c r="R431" s="41">
        <v>29.29</v>
      </c>
      <c r="S431" s="41">
        <v>29.77</v>
      </c>
      <c r="T431" s="41">
        <v>29.77</v>
      </c>
      <c r="U431" s="41">
        <v>29.79</v>
      </c>
      <c r="V431" s="41">
        <v>29.35</v>
      </c>
      <c r="W431" s="41">
        <v>29.62</v>
      </c>
      <c r="X431" s="41">
        <v>30.38</v>
      </c>
      <c r="AA431" s="41"/>
      <c r="AB431" s="28"/>
      <c r="AC431" s="28"/>
      <c r="AD431" s="28"/>
      <c r="AE431" s="28"/>
      <c r="AF431" s="28"/>
      <c r="AG431" s="28"/>
      <c r="AH431" s="28"/>
      <c r="AI431" s="28"/>
      <c r="AJ431" s="28"/>
      <c r="AK431" s="28"/>
      <c r="AL431" s="28"/>
      <c r="AM431" s="28"/>
      <c r="AN431" s="28"/>
      <c r="AO431" s="28"/>
    </row>
    <row r="432" spans="1:41" x14ac:dyDescent="0.25">
      <c r="A432" s="37">
        <v>2010</v>
      </c>
      <c r="B432" s="37">
        <v>8</v>
      </c>
      <c r="C432" s="28">
        <f t="shared" si="6"/>
        <v>2010.5833333333333</v>
      </c>
      <c r="D432" s="42">
        <v>29.72</v>
      </c>
      <c r="E432" s="41">
        <v>29.9</v>
      </c>
      <c r="G432" s="41">
        <v>29.69</v>
      </c>
      <c r="H432" s="41">
        <v>29.98</v>
      </c>
      <c r="I432" s="41">
        <v>29.93</v>
      </c>
      <c r="J432" s="42">
        <v>29.22</v>
      </c>
      <c r="K432" s="41">
        <v>29.95</v>
      </c>
      <c r="L432" s="41">
        <v>29.19</v>
      </c>
      <c r="M432" s="42">
        <v>29.42</v>
      </c>
      <c r="N432" s="41">
        <v>30.02</v>
      </c>
      <c r="O432" s="41">
        <v>29.46</v>
      </c>
      <c r="P432" s="41">
        <v>29.46</v>
      </c>
      <c r="Q432" s="41">
        <v>29.44</v>
      </c>
      <c r="R432" s="41">
        <v>29.49</v>
      </c>
      <c r="S432" s="41">
        <v>29.91</v>
      </c>
      <c r="T432" s="41">
        <v>30.3</v>
      </c>
      <c r="U432" s="41">
        <v>30.16</v>
      </c>
      <c r="V432" s="41">
        <v>29.46</v>
      </c>
      <c r="W432" s="41">
        <v>30.04</v>
      </c>
      <c r="X432" s="41">
        <v>30.36</v>
      </c>
      <c r="AA432" s="41"/>
      <c r="AB432" s="28"/>
      <c r="AC432" s="28"/>
      <c r="AD432" s="28"/>
      <c r="AE432" s="28"/>
      <c r="AF432" s="28"/>
      <c r="AG432" s="28"/>
      <c r="AH432" s="28"/>
      <c r="AI432" s="28"/>
      <c r="AJ432" s="28"/>
      <c r="AK432" s="28"/>
      <c r="AL432" s="28"/>
      <c r="AM432" s="28"/>
      <c r="AN432" s="28"/>
      <c r="AO432" s="28"/>
    </row>
    <row r="433" spans="1:41" x14ac:dyDescent="0.25">
      <c r="A433" s="37">
        <v>2010</v>
      </c>
      <c r="B433" s="37">
        <v>9</v>
      </c>
      <c r="C433" s="28">
        <f t="shared" si="6"/>
        <v>2010.6666666666667</v>
      </c>
      <c r="D433" s="42">
        <v>29.18</v>
      </c>
      <c r="E433" s="41">
        <v>29.42</v>
      </c>
      <c r="G433" s="41">
        <v>29.23</v>
      </c>
      <c r="H433" s="41">
        <v>29.89</v>
      </c>
      <c r="I433" s="41">
        <v>29.85</v>
      </c>
      <c r="J433" s="42">
        <v>29.56</v>
      </c>
      <c r="K433" s="41">
        <v>30.35</v>
      </c>
      <c r="L433" s="41">
        <v>29.59</v>
      </c>
      <c r="M433" s="42">
        <v>28.86</v>
      </c>
      <c r="N433" s="41">
        <v>30.39</v>
      </c>
      <c r="O433" s="41">
        <v>30.9</v>
      </c>
      <c r="P433" s="41">
        <v>30.55</v>
      </c>
      <c r="Q433" s="41">
        <v>30.4</v>
      </c>
      <c r="R433" s="41">
        <v>29.83</v>
      </c>
      <c r="S433" s="41">
        <v>30.73</v>
      </c>
      <c r="T433" s="41">
        <v>30.91</v>
      </c>
      <c r="U433" s="41">
        <v>30.33</v>
      </c>
      <c r="V433" s="41">
        <v>29.9</v>
      </c>
      <c r="W433" s="41">
        <v>30.7</v>
      </c>
      <c r="X433" s="41">
        <v>31.8</v>
      </c>
      <c r="AA433" s="41"/>
      <c r="AB433" s="28"/>
      <c r="AC433" s="28"/>
      <c r="AD433" s="28"/>
      <c r="AE433" s="28"/>
      <c r="AF433" s="28"/>
      <c r="AG433" s="28"/>
      <c r="AH433" s="28"/>
      <c r="AI433" s="28"/>
      <c r="AJ433" s="28"/>
      <c r="AK433" s="28"/>
      <c r="AL433" s="28"/>
      <c r="AM433" s="28"/>
      <c r="AN433" s="28"/>
      <c r="AO433" s="28"/>
    </row>
    <row r="434" spans="1:41" x14ac:dyDescent="0.25">
      <c r="A434" s="37">
        <v>2010</v>
      </c>
      <c r="B434" s="37">
        <v>10</v>
      </c>
      <c r="C434" s="28">
        <f t="shared" si="6"/>
        <v>2010.75</v>
      </c>
      <c r="D434" s="42">
        <v>28.75</v>
      </c>
      <c r="E434" s="41">
        <v>28.96</v>
      </c>
      <c r="G434" s="41">
        <v>28.88</v>
      </c>
      <c r="H434" s="41">
        <v>29.26</v>
      </c>
      <c r="I434" s="41">
        <v>29.26</v>
      </c>
      <c r="J434" s="42">
        <v>28.82</v>
      </c>
      <c r="K434" s="41">
        <v>29.45</v>
      </c>
      <c r="L434" s="41">
        <v>28.95</v>
      </c>
      <c r="M434" s="42">
        <v>29.9</v>
      </c>
      <c r="N434" s="41">
        <v>29.5</v>
      </c>
      <c r="O434" s="41">
        <v>30.4</v>
      </c>
      <c r="P434" s="41">
        <v>30.4</v>
      </c>
      <c r="Q434" s="41">
        <v>30.6</v>
      </c>
      <c r="R434" s="41">
        <v>28.83</v>
      </c>
      <c r="S434" s="41">
        <v>29.44</v>
      </c>
      <c r="T434" s="41">
        <v>29.58</v>
      </c>
      <c r="U434" s="41">
        <v>29.52</v>
      </c>
      <c r="V434" s="41">
        <v>30.4</v>
      </c>
      <c r="W434" s="41">
        <v>29.72</v>
      </c>
      <c r="X434" s="41">
        <v>29.99</v>
      </c>
      <c r="AA434" s="41"/>
      <c r="AB434" s="28"/>
      <c r="AC434" s="28"/>
      <c r="AD434" s="28"/>
      <c r="AE434" s="28"/>
      <c r="AF434" s="28"/>
      <c r="AG434" s="28"/>
      <c r="AH434" s="28"/>
      <c r="AI434" s="28"/>
      <c r="AJ434" s="28"/>
      <c r="AK434" s="28"/>
      <c r="AL434" s="28"/>
      <c r="AM434" s="28"/>
      <c r="AN434" s="28"/>
      <c r="AO434" s="28"/>
    </row>
    <row r="435" spans="1:41" x14ac:dyDescent="0.25">
      <c r="A435" s="37">
        <v>2010</v>
      </c>
      <c r="B435" s="37">
        <v>11</v>
      </c>
      <c r="C435" s="28">
        <f t="shared" si="6"/>
        <v>2010.8333333333333</v>
      </c>
      <c r="D435" s="42">
        <v>27.92</v>
      </c>
      <c r="E435" s="41">
        <v>28.13</v>
      </c>
      <c r="G435" s="41">
        <v>28.03</v>
      </c>
      <c r="H435" s="41">
        <v>28.37</v>
      </c>
      <c r="I435" s="41">
        <v>28.32</v>
      </c>
      <c r="J435" s="42">
        <v>27.34</v>
      </c>
      <c r="K435" s="41">
        <v>28.21</v>
      </c>
      <c r="L435" s="41">
        <v>27.85</v>
      </c>
      <c r="M435" s="42">
        <v>28.28</v>
      </c>
      <c r="N435" s="41">
        <v>28.28</v>
      </c>
      <c r="O435" s="41">
        <v>28.67</v>
      </c>
      <c r="P435" s="41">
        <v>28.6</v>
      </c>
      <c r="Q435" s="41">
        <v>28.7</v>
      </c>
      <c r="R435" s="41">
        <v>27.5</v>
      </c>
      <c r="S435" s="41">
        <v>28.15</v>
      </c>
      <c r="T435" s="41">
        <v>28.12</v>
      </c>
      <c r="U435" s="41">
        <v>28.65</v>
      </c>
      <c r="V435" s="41">
        <v>28.23</v>
      </c>
      <c r="W435" s="41">
        <v>28.58</v>
      </c>
      <c r="X435" s="41">
        <v>28.65</v>
      </c>
      <c r="AA435" s="41"/>
      <c r="AB435" s="28"/>
      <c r="AC435" s="28"/>
      <c r="AD435" s="28"/>
      <c r="AE435" s="28"/>
      <c r="AF435" s="28"/>
      <c r="AG435" s="28"/>
      <c r="AH435" s="28"/>
      <c r="AI435" s="28"/>
      <c r="AJ435" s="28"/>
      <c r="AK435" s="28"/>
      <c r="AL435" s="28"/>
      <c r="AM435" s="28"/>
      <c r="AN435" s="28"/>
      <c r="AO435" s="28"/>
    </row>
    <row r="436" spans="1:41" x14ac:dyDescent="0.25">
      <c r="A436" s="37">
        <v>2010</v>
      </c>
      <c r="B436" s="37">
        <v>12</v>
      </c>
      <c r="C436" s="28">
        <f t="shared" si="6"/>
        <v>2010.9166666666667</v>
      </c>
      <c r="D436" s="42">
        <v>26.22</v>
      </c>
      <c r="E436" s="41">
        <v>26.4</v>
      </c>
      <c r="G436" s="41">
        <v>26.39</v>
      </c>
      <c r="H436" s="41">
        <v>26.96</v>
      </c>
      <c r="I436" s="41">
        <v>26.69</v>
      </c>
      <c r="J436" s="42">
        <v>26.01</v>
      </c>
      <c r="K436" s="41">
        <v>26.68</v>
      </c>
      <c r="L436" s="41">
        <v>26.46</v>
      </c>
      <c r="M436" s="42">
        <v>26.33</v>
      </c>
      <c r="N436" s="41">
        <v>26.74</v>
      </c>
      <c r="O436" s="41">
        <v>26.03</v>
      </c>
      <c r="P436" s="41">
        <v>26.03</v>
      </c>
      <c r="Q436" s="41">
        <v>26.03</v>
      </c>
      <c r="R436" s="41">
        <v>25.51</v>
      </c>
      <c r="S436" s="41">
        <v>26.7</v>
      </c>
      <c r="T436" s="41">
        <v>26.86</v>
      </c>
      <c r="U436" s="41">
        <v>27.56</v>
      </c>
      <c r="V436" s="41">
        <v>26.83</v>
      </c>
      <c r="W436" s="41">
        <v>27.27</v>
      </c>
      <c r="X436" s="41">
        <v>27.49</v>
      </c>
      <c r="AA436" s="41"/>
      <c r="AB436" s="28"/>
      <c r="AC436" s="28"/>
      <c r="AD436" s="28"/>
      <c r="AE436" s="28"/>
      <c r="AF436" s="28"/>
      <c r="AG436" s="28"/>
      <c r="AH436" s="28"/>
      <c r="AI436" s="28"/>
      <c r="AJ436" s="28"/>
      <c r="AK436" s="28"/>
      <c r="AL436" s="28"/>
      <c r="AM436" s="28"/>
      <c r="AN436" s="28"/>
      <c r="AO436" s="28"/>
    </row>
    <row r="437" spans="1:41" x14ac:dyDescent="0.25">
      <c r="A437" s="37">
        <v>2011</v>
      </c>
      <c r="B437" s="37">
        <v>1</v>
      </c>
      <c r="C437" s="28">
        <f t="shared" si="6"/>
        <v>2011</v>
      </c>
      <c r="D437" s="42">
        <v>27.06</v>
      </c>
      <c r="E437" s="41">
        <v>27.1</v>
      </c>
      <c r="G437" s="41">
        <v>26.98</v>
      </c>
      <c r="H437" s="41">
        <v>27.21</v>
      </c>
      <c r="I437" s="41">
        <v>27.23</v>
      </c>
      <c r="J437" s="42">
        <v>26.36</v>
      </c>
      <c r="K437" s="41">
        <v>26.9</v>
      </c>
      <c r="L437" s="41">
        <v>26.5</v>
      </c>
      <c r="M437" s="42">
        <v>27.8</v>
      </c>
      <c r="N437" s="41">
        <v>26.96</v>
      </c>
      <c r="O437" s="41">
        <v>26.75</v>
      </c>
      <c r="P437" s="41">
        <v>26.75</v>
      </c>
      <c r="Q437" s="41">
        <v>26.75</v>
      </c>
      <c r="R437" s="41">
        <v>25.91</v>
      </c>
      <c r="S437" s="41">
        <v>26.67</v>
      </c>
      <c r="T437" s="41">
        <v>26.47</v>
      </c>
      <c r="U437" s="41">
        <v>26.53</v>
      </c>
      <c r="V437" s="41">
        <v>26.6</v>
      </c>
      <c r="W437" s="41">
        <v>27.07</v>
      </c>
      <c r="X437" s="41">
        <v>27.49</v>
      </c>
      <c r="AA437" s="41"/>
      <c r="AB437" s="28"/>
      <c r="AC437" s="28"/>
      <c r="AD437" s="28"/>
      <c r="AE437" s="28"/>
      <c r="AF437" s="28"/>
      <c r="AG437" s="28"/>
      <c r="AH437" s="28"/>
      <c r="AI437" s="28"/>
      <c r="AJ437" s="28"/>
      <c r="AK437" s="28"/>
      <c r="AL437" s="28"/>
      <c r="AM437" s="28"/>
      <c r="AN437" s="28"/>
      <c r="AO437" s="28"/>
    </row>
    <row r="438" spans="1:41" x14ac:dyDescent="0.25">
      <c r="A438" s="37">
        <v>2011</v>
      </c>
      <c r="B438" s="37">
        <v>2</v>
      </c>
      <c r="C438" s="28">
        <f t="shared" si="6"/>
        <v>2011.0833333333333</v>
      </c>
      <c r="D438" s="42">
        <v>27.83</v>
      </c>
      <c r="E438" s="41">
        <v>27.82</v>
      </c>
      <c r="G438" s="41">
        <v>27.89</v>
      </c>
      <c r="H438" s="41">
        <v>27.66</v>
      </c>
      <c r="I438" s="41">
        <v>27.93</v>
      </c>
      <c r="J438" s="42">
        <v>27.04</v>
      </c>
      <c r="K438" s="41">
        <v>27.91</v>
      </c>
      <c r="L438" s="41">
        <v>27.34</v>
      </c>
      <c r="M438" s="42">
        <v>27.9</v>
      </c>
      <c r="N438" s="41">
        <v>27.99</v>
      </c>
      <c r="O438" s="41">
        <v>27.75</v>
      </c>
      <c r="P438" s="41">
        <v>27.75</v>
      </c>
      <c r="Q438" s="41">
        <v>27.75</v>
      </c>
      <c r="R438" s="41">
        <v>27.22</v>
      </c>
      <c r="S438" s="41">
        <v>27.81</v>
      </c>
      <c r="T438" s="41">
        <v>27.53</v>
      </c>
      <c r="U438" s="41">
        <v>27.26</v>
      </c>
      <c r="V438" s="41">
        <v>27.6</v>
      </c>
      <c r="W438" s="41">
        <v>27.89</v>
      </c>
      <c r="X438" s="41">
        <v>28.9</v>
      </c>
      <c r="AA438" s="41"/>
      <c r="AB438" s="28"/>
      <c r="AC438" s="28"/>
      <c r="AD438" s="28"/>
      <c r="AE438" s="28"/>
      <c r="AF438" s="28"/>
      <c r="AG438" s="28"/>
      <c r="AH438" s="28"/>
      <c r="AI438" s="28"/>
      <c r="AJ438" s="28"/>
      <c r="AK438" s="28"/>
      <c r="AL438" s="28"/>
      <c r="AM438" s="28"/>
      <c r="AN438" s="28"/>
      <c r="AO438" s="28"/>
    </row>
    <row r="439" spans="1:41" x14ac:dyDescent="0.25">
      <c r="A439" s="37">
        <v>2011</v>
      </c>
      <c r="B439" s="37">
        <v>3</v>
      </c>
      <c r="C439" s="28">
        <f t="shared" si="6"/>
        <v>2011.1666666666667</v>
      </c>
      <c r="D439" s="42">
        <v>28.07</v>
      </c>
      <c r="E439" s="41">
        <v>28.12</v>
      </c>
      <c r="G439" s="41">
        <v>28.16</v>
      </c>
      <c r="H439" s="41">
        <v>27.84</v>
      </c>
      <c r="I439" s="41">
        <v>28.08</v>
      </c>
      <c r="J439" s="42">
        <v>27.2</v>
      </c>
      <c r="K439" s="41">
        <v>27.87</v>
      </c>
      <c r="L439" s="41">
        <v>27.38</v>
      </c>
      <c r="M439" s="42">
        <v>28.28</v>
      </c>
      <c r="N439" s="41">
        <v>27.95</v>
      </c>
      <c r="O439" s="41">
        <v>28.05</v>
      </c>
      <c r="P439" s="41">
        <v>28.03</v>
      </c>
      <c r="Q439" s="41">
        <v>27.98</v>
      </c>
      <c r="R439" s="41">
        <v>27.32</v>
      </c>
      <c r="S439" s="41">
        <v>28.03</v>
      </c>
      <c r="T439" s="41">
        <v>27.96</v>
      </c>
      <c r="U439" s="41">
        <v>27.89</v>
      </c>
      <c r="V439" s="41">
        <v>27.93</v>
      </c>
      <c r="W439" s="41">
        <v>27.88</v>
      </c>
      <c r="X439" s="41">
        <v>28.79</v>
      </c>
      <c r="AA439" s="41"/>
      <c r="AB439" s="28"/>
      <c r="AC439" s="28"/>
      <c r="AD439" s="28"/>
      <c r="AE439" s="28"/>
      <c r="AF439" s="28"/>
      <c r="AG439" s="28"/>
      <c r="AH439" s="28"/>
      <c r="AI439" s="28"/>
      <c r="AJ439" s="28"/>
      <c r="AK439" s="28"/>
      <c r="AL439" s="28"/>
      <c r="AM439" s="28"/>
      <c r="AN439" s="28"/>
      <c r="AO439" s="28"/>
    </row>
    <row r="440" spans="1:41" x14ac:dyDescent="0.25">
      <c r="A440" s="37">
        <v>2011</v>
      </c>
      <c r="B440" s="37">
        <v>4</v>
      </c>
      <c r="C440" s="28">
        <f t="shared" si="6"/>
        <v>2011.25</v>
      </c>
      <c r="D440" s="42">
        <v>28.88</v>
      </c>
      <c r="E440" s="41">
        <v>28.95</v>
      </c>
      <c r="G440" s="41">
        <v>28.77</v>
      </c>
      <c r="H440" s="41">
        <v>28.33</v>
      </c>
      <c r="I440" s="41">
        <v>28.68</v>
      </c>
      <c r="J440" s="42">
        <v>27.94</v>
      </c>
      <c r="K440" s="41">
        <v>28.67</v>
      </c>
      <c r="L440" s="41">
        <v>28.02</v>
      </c>
      <c r="M440" s="42">
        <v>28.32</v>
      </c>
      <c r="N440" s="41">
        <v>28.75</v>
      </c>
      <c r="O440" s="41">
        <v>28.55</v>
      </c>
      <c r="P440" s="41">
        <v>28.5</v>
      </c>
      <c r="Q440" s="41">
        <v>28.58</v>
      </c>
      <c r="R440" s="41">
        <v>28.04</v>
      </c>
      <c r="S440" s="41">
        <v>28.54</v>
      </c>
      <c r="T440" s="41">
        <v>28.46</v>
      </c>
      <c r="U440" s="41">
        <v>28.36</v>
      </c>
      <c r="V440" s="41">
        <v>28.13</v>
      </c>
      <c r="W440" s="41">
        <v>28.55</v>
      </c>
      <c r="X440" s="41">
        <v>28.96</v>
      </c>
      <c r="AA440" s="41"/>
      <c r="AB440" s="28"/>
      <c r="AC440" s="28"/>
      <c r="AD440" s="28"/>
      <c r="AE440" s="28"/>
      <c r="AF440" s="28"/>
      <c r="AG440" s="28"/>
      <c r="AH440" s="28"/>
      <c r="AI440" s="28"/>
      <c r="AJ440" s="28"/>
      <c r="AK440" s="28"/>
      <c r="AL440" s="28"/>
      <c r="AM440" s="28"/>
      <c r="AN440" s="28"/>
      <c r="AO440" s="28"/>
    </row>
    <row r="441" spans="1:41" x14ac:dyDescent="0.25">
      <c r="A441" s="37">
        <v>2011</v>
      </c>
      <c r="B441" s="37">
        <v>5</v>
      </c>
      <c r="C441" s="28">
        <f t="shared" si="6"/>
        <v>2011.3333333333333</v>
      </c>
      <c r="D441" s="42">
        <v>29.92</v>
      </c>
      <c r="E441" s="41">
        <v>30.01</v>
      </c>
      <c r="G441" s="41">
        <v>29.58</v>
      </c>
      <c r="H441" s="41">
        <v>29.17</v>
      </c>
      <c r="I441" s="41">
        <v>29.26</v>
      </c>
      <c r="J441" s="42">
        <v>28.82</v>
      </c>
      <c r="K441" s="41">
        <v>29.46</v>
      </c>
      <c r="L441" s="41">
        <v>28.8</v>
      </c>
      <c r="M441" s="42">
        <v>29.6</v>
      </c>
      <c r="N441" s="41">
        <v>29.65</v>
      </c>
      <c r="O441" s="41">
        <v>29.13</v>
      </c>
      <c r="P441" s="41">
        <v>29.17</v>
      </c>
      <c r="Q441" s="41">
        <v>29.2</v>
      </c>
      <c r="R441" s="41">
        <v>28.94</v>
      </c>
      <c r="S441" s="41">
        <v>29.47</v>
      </c>
      <c r="T441" s="41">
        <v>29.34</v>
      </c>
      <c r="U441" s="41">
        <v>29.12</v>
      </c>
      <c r="V441" s="41">
        <v>28.97</v>
      </c>
      <c r="W441" s="41">
        <v>29.27</v>
      </c>
      <c r="X441" s="41">
        <v>30.2</v>
      </c>
      <c r="AA441" s="41"/>
      <c r="AB441" s="28"/>
      <c r="AC441" s="28"/>
      <c r="AD441" s="28"/>
      <c r="AE441" s="28"/>
      <c r="AF441" s="28"/>
      <c r="AG441" s="28"/>
      <c r="AH441" s="28"/>
      <c r="AI441" s="28"/>
      <c r="AJ441" s="28"/>
      <c r="AK441" s="28"/>
      <c r="AL441" s="28"/>
      <c r="AM441" s="28"/>
      <c r="AN441" s="28"/>
      <c r="AO441" s="28"/>
    </row>
    <row r="442" spans="1:41" x14ac:dyDescent="0.25">
      <c r="A442" s="37">
        <v>2011</v>
      </c>
      <c r="B442" s="37">
        <v>6</v>
      </c>
      <c r="C442" s="28">
        <f t="shared" ref="C442:C505" si="7">A442+(B442-1)/12</f>
        <v>2011.4166666666667</v>
      </c>
      <c r="D442" s="42">
        <v>29.89</v>
      </c>
      <c r="E442" s="41">
        <v>29.9</v>
      </c>
      <c r="F442" s="41">
        <v>29.37</v>
      </c>
      <c r="G442" s="41">
        <v>29.76</v>
      </c>
      <c r="H442" s="41">
        <v>29.5</v>
      </c>
      <c r="I442" s="41">
        <v>29.62</v>
      </c>
      <c r="J442" s="42">
        <v>29.27</v>
      </c>
      <c r="K442" s="41">
        <v>29.88</v>
      </c>
      <c r="L442" s="41">
        <v>29.2</v>
      </c>
      <c r="M442" s="42">
        <v>29.4</v>
      </c>
      <c r="N442" s="41">
        <v>30.04</v>
      </c>
      <c r="O442" s="41">
        <v>29.95</v>
      </c>
      <c r="P442" s="41">
        <v>29.9</v>
      </c>
      <c r="Q442" s="41">
        <v>29.9</v>
      </c>
      <c r="R442" s="41">
        <v>29.24</v>
      </c>
      <c r="S442" s="41">
        <v>29.81</v>
      </c>
      <c r="T442" s="41">
        <v>29.76</v>
      </c>
      <c r="U442" s="41">
        <v>29.58</v>
      </c>
      <c r="V442" s="41">
        <v>29.63</v>
      </c>
      <c r="W442" s="41">
        <v>29.73</v>
      </c>
      <c r="X442" s="41">
        <v>30.56</v>
      </c>
      <c r="AA442" s="41"/>
      <c r="AB442" s="28"/>
      <c r="AC442" s="28"/>
      <c r="AD442" s="28"/>
      <c r="AE442" s="28"/>
      <c r="AF442" s="28"/>
      <c r="AG442" s="28"/>
      <c r="AH442" s="28"/>
      <c r="AI442" s="28"/>
      <c r="AJ442" s="28"/>
      <c r="AK442" s="28"/>
      <c r="AL442" s="28"/>
      <c r="AM442" s="28"/>
      <c r="AN442" s="28"/>
      <c r="AO442" s="28"/>
    </row>
    <row r="443" spans="1:41" x14ac:dyDescent="0.25">
      <c r="A443" s="37">
        <v>2011</v>
      </c>
      <c r="B443" s="37">
        <v>7</v>
      </c>
      <c r="C443" s="28">
        <f t="shared" si="7"/>
        <v>2011.5</v>
      </c>
      <c r="D443" s="42">
        <v>29.46</v>
      </c>
      <c r="E443" s="41">
        <v>29.49</v>
      </c>
      <c r="F443" s="41">
        <v>29.27</v>
      </c>
      <c r="G443" s="41">
        <v>29.54</v>
      </c>
      <c r="H443" s="41">
        <v>29.32</v>
      </c>
      <c r="I443" s="41">
        <v>29.42</v>
      </c>
      <c r="J443" s="42">
        <v>28.77</v>
      </c>
      <c r="K443" s="41">
        <v>29.3</v>
      </c>
      <c r="L443" s="41">
        <v>28.42</v>
      </c>
      <c r="M443" s="42">
        <v>28.76</v>
      </c>
      <c r="N443" s="41">
        <v>29.49</v>
      </c>
      <c r="O443" s="41">
        <v>29</v>
      </c>
      <c r="P443" s="41">
        <v>29</v>
      </c>
      <c r="Q443" s="41">
        <v>28.93</v>
      </c>
      <c r="R443" s="41">
        <v>28.68</v>
      </c>
      <c r="S443" s="41">
        <v>29.33</v>
      </c>
      <c r="T443" s="41">
        <v>29.76</v>
      </c>
      <c r="U443" s="41">
        <v>29.82</v>
      </c>
      <c r="V443" s="41">
        <v>29.1</v>
      </c>
      <c r="W443" s="41">
        <v>29.83</v>
      </c>
      <c r="X443" s="41">
        <v>30.38</v>
      </c>
      <c r="AA443" s="41"/>
      <c r="AB443" s="28"/>
      <c r="AC443" s="28"/>
      <c r="AD443" s="28"/>
      <c r="AE443" s="28"/>
      <c r="AF443" s="28"/>
      <c r="AG443" s="28"/>
      <c r="AH443" s="28"/>
      <c r="AI443" s="28"/>
      <c r="AJ443" s="28"/>
      <c r="AK443" s="28"/>
      <c r="AL443" s="28"/>
      <c r="AM443" s="28"/>
      <c r="AN443" s="28"/>
      <c r="AO443" s="28"/>
    </row>
    <row r="444" spans="1:41" x14ac:dyDescent="0.25">
      <c r="A444" s="37">
        <v>2011</v>
      </c>
      <c r="B444" s="37">
        <v>8</v>
      </c>
      <c r="C444" s="28">
        <f t="shared" si="7"/>
        <v>2011.5833333333333</v>
      </c>
      <c r="D444" s="42">
        <v>29.54</v>
      </c>
      <c r="E444" s="41">
        <v>29.49</v>
      </c>
      <c r="F444" s="41">
        <v>29.3</v>
      </c>
      <c r="G444" s="41">
        <v>29.59</v>
      </c>
      <c r="H444" s="41">
        <v>29.35</v>
      </c>
      <c r="I444" s="41">
        <v>29.43</v>
      </c>
      <c r="J444" s="42">
        <v>29.01</v>
      </c>
      <c r="K444" s="41">
        <v>29.53</v>
      </c>
      <c r="L444" s="41">
        <v>28.95</v>
      </c>
      <c r="M444" s="42">
        <v>29.2</v>
      </c>
      <c r="N444" s="41">
        <v>29.71</v>
      </c>
      <c r="O444" s="41">
        <v>29.53</v>
      </c>
      <c r="P444" s="41">
        <v>29.53</v>
      </c>
      <c r="Q444" s="41">
        <v>29.53</v>
      </c>
      <c r="R444" s="41">
        <v>29.08</v>
      </c>
      <c r="S444" s="41">
        <v>29.47</v>
      </c>
      <c r="T444" s="41">
        <v>29.6</v>
      </c>
      <c r="U444" s="41">
        <v>29.72</v>
      </c>
      <c r="V444" s="41">
        <v>29.47</v>
      </c>
      <c r="W444" s="41">
        <v>29.99</v>
      </c>
      <c r="X444" s="41">
        <v>30.79</v>
      </c>
      <c r="AA444" s="41"/>
      <c r="AB444" s="28"/>
      <c r="AC444" s="28"/>
      <c r="AD444" s="28"/>
      <c r="AE444" s="28"/>
      <c r="AF444" s="28"/>
      <c r="AG444" s="28"/>
      <c r="AH444" s="28"/>
      <c r="AI444" s="28"/>
      <c r="AJ444" s="28"/>
      <c r="AK444" s="28"/>
      <c r="AL444" s="28"/>
      <c r="AM444" s="28"/>
      <c r="AN444" s="28"/>
      <c r="AO444" s="28"/>
    </row>
    <row r="445" spans="1:41" x14ac:dyDescent="0.25">
      <c r="A445" s="37">
        <v>2011</v>
      </c>
      <c r="B445" s="37">
        <v>9</v>
      </c>
      <c r="C445" s="28">
        <f t="shared" si="7"/>
        <v>2011.6666666666667</v>
      </c>
      <c r="D445" s="42">
        <v>29.84</v>
      </c>
      <c r="E445" s="41">
        <v>29.6</v>
      </c>
      <c r="F445" s="41">
        <v>29.73</v>
      </c>
      <c r="G445" s="41">
        <v>29.9</v>
      </c>
      <c r="H445" s="41">
        <v>29.78</v>
      </c>
      <c r="I445" s="41">
        <v>30.08</v>
      </c>
      <c r="J445" s="42">
        <v>29.29</v>
      </c>
      <c r="K445" s="41">
        <v>29.81</v>
      </c>
      <c r="L445" s="41">
        <v>29.12</v>
      </c>
      <c r="M445" s="42">
        <v>29.94</v>
      </c>
      <c r="N445" s="41">
        <v>29.95</v>
      </c>
      <c r="O445" s="41">
        <v>29.9</v>
      </c>
      <c r="P445" s="41">
        <v>29.9</v>
      </c>
      <c r="Q445" s="41">
        <v>29.9</v>
      </c>
      <c r="R445" s="41">
        <v>29.04</v>
      </c>
      <c r="S445" s="41">
        <v>29.83</v>
      </c>
      <c r="T445" s="41">
        <v>30.34</v>
      </c>
      <c r="U445" s="41">
        <v>30.11</v>
      </c>
      <c r="V445" s="41">
        <v>29.68</v>
      </c>
      <c r="W445" s="41">
        <v>29.91</v>
      </c>
      <c r="X445" s="41">
        <v>30.48</v>
      </c>
      <c r="AA445" s="41"/>
      <c r="AB445" s="28"/>
      <c r="AC445" s="28"/>
      <c r="AD445" s="28"/>
      <c r="AE445" s="28"/>
      <c r="AF445" s="28"/>
      <c r="AG445" s="28"/>
      <c r="AH445" s="28"/>
      <c r="AI445" s="28"/>
      <c r="AJ445" s="28"/>
      <c r="AK445" s="28"/>
      <c r="AL445" s="28"/>
      <c r="AM445" s="28"/>
      <c r="AN445" s="28"/>
      <c r="AO445" s="28"/>
    </row>
    <row r="446" spans="1:41" x14ac:dyDescent="0.25">
      <c r="A446" s="37">
        <v>2011</v>
      </c>
      <c r="B446" s="37">
        <v>10</v>
      </c>
      <c r="C446" s="28">
        <f t="shared" si="7"/>
        <v>2011.75</v>
      </c>
      <c r="D446" s="42">
        <v>29.07</v>
      </c>
      <c r="E446" s="41">
        <v>28.85</v>
      </c>
      <c r="F446" s="41">
        <v>29.26</v>
      </c>
      <c r="G446" s="41">
        <v>29.28</v>
      </c>
      <c r="H446" s="41">
        <v>29.4</v>
      </c>
      <c r="I446" s="41">
        <v>29.81</v>
      </c>
      <c r="J446" s="42">
        <v>29.77</v>
      </c>
      <c r="K446" s="41">
        <v>29.68</v>
      </c>
      <c r="L446" s="41">
        <v>29.42</v>
      </c>
      <c r="M446" s="42">
        <v>29</v>
      </c>
      <c r="N446" s="41">
        <v>29.8</v>
      </c>
      <c r="O446" s="41">
        <v>29.88</v>
      </c>
      <c r="P446" s="41">
        <v>29.85</v>
      </c>
      <c r="Q446" s="41">
        <v>29.9</v>
      </c>
      <c r="R446" s="41">
        <v>28.97</v>
      </c>
      <c r="S446" s="41">
        <v>29.7</v>
      </c>
      <c r="T446" s="41">
        <v>29.93</v>
      </c>
      <c r="U446" s="41">
        <v>30.38</v>
      </c>
      <c r="V446" s="41">
        <v>29.6</v>
      </c>
      <c r="W446" s="41">
        <v>29.94</v>
      </c>
      <c r="X446" s="41">
        <v>30.5</v>
      </c>
      <c r="AA446" s="41"/>
      <c r="AB446" s="28"/>
      <c r="AC446" s="28"/>
      <c r="AD446" s="28"/>
      <c r="AE446" s="28"/>
      <c r="AF446" s="28"/>
      <c r="AG446" s="28"/>
      <c r="AH446" s="28"/>
      <c r="AI446" s="28"/>
      <c r="AJ446" s="28"/>
      <c r="AK446" s="28"/>
      <c r="AL446" s="28"/>
      <c r="AM446" s="28"/>
      <c r="AN446" s="28"/>
      <c r="AO446" s="28"/>
    </row>
    <row r="447" spans="1:41" x14ac:dyDescent="0.25">
      <c r="A447" s="37">
        <v>2011</v>
      </c>
      <c r="B447" s="37">
        <v>11</v>
      </c>
      <c r="C447" s="28">
        <f t="shared" si="7"/>
        <v>2011.8333333333333</v>
      </c>
      <c r="D447" s="42">
        <v>28.39</v>
      </c>
      <c r="E447" s="41">
        <v>28.24</v>
      </c>
      <c r="F447" s="41">
        <v>28.47</v>
      </c>
      <c r="G447" s="41">
        <v>28.44</v>
      </c>
      <c r="H447" s="41">
        <v>28.5</v>
      </c>
      <c r="I447" s="41">
        <v>28.63</v>
      </c>
      <c r="J447" s="42">
        <v>28.69</v>
      </c>
      <c r="K447" s="41">
        <v>28.4</v>
      </c>
      <c r="L447" s="41">
        <v>28.68</v>
      </c>
      <c r="M447" s="42">
        <v>28.36</v>
      </c>
      <c r="N447" s="41">
        <v>28.5</v>
      </c>
      <c r="O447" s="41">
        <v>28.63</v>
      </c>
      <c r="P447" s="41">
        <v>28.65</v>
      </c>
      <c r="Q447" s="41">
        <v>28.68</v>
      </c>
      <c r="R447" s="41">
        <v>27.93</v>
      </c>
      <c r="S447" s="41">
        <v>28.35</v>
      </c>
      <c r="T447" s="41">
        <v>28.39</v>
      </c>
      <c r="U447" s="41">
        <v>29.09</v>
      </c>
      <c r="V447" s="41">
        <v>28.33</v>
      </c>
      <c r="W447" s="41">
        <v>28.48</v>
      </c>
      <c r="X447" s="41">
        <v>28.93</v>
      </c>
      <c r="AA447" s="41"/>
      <c r="AB447" s="28"/>
      <c r="AC447" s="28"/>
      <c r="AD447" s="28"/>
      <c r="AE447" s="28"/>
      <c r="AF447" s="28"/>
      <c r="AG447" s="28"/>
      <c r="AH447" s="28"/>
      <c r="AI447" s="28"/>
      <c r="AJ447" s="28"/>
      <c r="AK447" s="28"/>
      <c r="AL447" s="28"/>
      <c r="AM447" s="28"/>
      <c r="AN447" s="28"/>
      <c r="AO447" s="28"/>
    </row>
    <row r="448" spans="1:41" x14ac:dyDescent="0.25">
      <c r="A448" s="37">
        <v>2011</v>
      </c>
      <c r="B448" s="37">
        <v>12</v>
      </c>
      <c r="C448" s="28">
        <f t="shared" si="7"/>
        <v>2011.9166666666667</v>
      </c>
      <c r="D448" s="42">
        <v>27.49</v>
      </c>
      <c r="E448" s="41">
        <v>27.37</v>
      </c>
      <c r="F448" s="41">
        <v>27.5</v>
      </c>
      <c r="G448" s="41">
        <v>27.58</v>
      </c>
      <c r="H448" s="41">
        <v>27.55</v>
      </c>
      <c r="I448" s="41">
        <v>27.63</v>
      </c>
      <c r="J448" s="42">
        <v>26.96</v>
      </c>
      <c r="K448" s="41">
        <v>27.02</v>
      </c>
      <c r="L448" s="41">
        <v>26.78</v>
      </c>
      <c r="M448" s="42">
        <v>27.84</v>
      </c>
      <c r="N448" s="41">
        <v>27.19</v>
      </c>
      <c r="O448" s="41">
        <v>27.07</v>
      </c>
      <c r="P448" s="41">
        <v>27.1</v>
      </c>
      <c r="Q448" s="41">
        <v>27.1</v>
      </c>
      <c r="R448" s="41">
        <v>26.59</v>
      </c>
      <c r="S448" s="41">
        <v>26.95</v>
      </c>
      <c r="T448" s="41">
        <v>27.22</v>
      </c>
      <c r="U448" s="41">
        <v>27.64</v>
      </c>
      <c r="V448" s="41">
        <v>27.17</v>
      </c>
      <c r="W448" s="41">
        <v>27.7</v>
      </c>
      <c r="X448" s="41">
        <v>27.69</v>
      </c>
      <c r="AA448" s="41"/>
      <c r="AB448" s="28"/>
      <c r="AC448" s="28"/>
      <c r="AD448" s="28"/>
      <c r="AE448" s="28"/>
      <c r="AF448" s="28"/>
      <c r="AG448" s="28"/>
      <c r="AH448" s="28"/>
      <c r="AI448" s="28"/>
      <c r="AJ448" s="28"/>
      <c r="AK448" s="28"/>
      <c r="AL448" s="28"/>
      <c r="AM448" s="28"/>
      <c r="AN448" s="28"/>
      <c r="AO448" s="28"/>
    </row>
    <row r="449" spans="1:41" x14ac:dyDescent="0.25">
      <c r="A449" s="37">
        <v>2012</v>
      </c>
      <c r="B449" s="37">
        <v>1</v>
      </c>
      <c r="C449" s="28">
        <f t="shared" si="7"/>
        <v>2012</v>
      </c>
      <c r="D449" s="42">
        <v>27.31</v>
      </c>
      <c r="E449" s="41">
        <v>27.37</v>
      </c>
      <c r="F449" s="41">
        <v>27.46</v>
      </c>
      <c r="G449" s="41">
        <v>27.56</v>
      </c>
      <c r="H449" s="41">
        <v>27.4</v>
      </c>
      <c r="I449" s="41">
        <v>27.74</v>
      </c>
      <c r="J449" s="42">
        <v>26.7</v>
      </c>
      <c r="K449" s="41">
        <v>27.19</v>
      </c>
      <c r="L449" s="41">
        <v>26.35</v>
      </c>
      <c r="M449" s="42">
        <v>27.23</v>
      </c>
      <c r="N449" s="41">
        <v>27.31</v>
      </c>
      <c r="O449" s="41">
        <v>27.2</v>
      </c>
      <c r="P449" s="41">
        <v>27.2</v>
      </c>
      <c r="Q449" s="41">
        <v>27.2</v>
      </c>
      <c r="R449" s="41">
        <v>26.41</v>
      </c>
      <c r="S449" s="41">
        <v>27.18</v>
      </c>
      <c r="T449" s="41">
        <v>27.23</v>
      </c>
      <c r="U449" s="41">
        <v>27.4</v>
      </c>
      <c r="V449" s="41">
        <v>27.1</v>
      </c>
      <c r="W449" s="41">
        <v>27.51</v>
      </c>
      <c r="X449" s="41">
        <v>28.33</v>
      </c>
      <c r="AA449" s="41"/>
      <c r="AB449" s="28"/>
      <c r="AC449" s="28"/>
      <c r="AD449" s="28"/>
      <c r="AE449" s="28"/>
      <c r="AF449" s="28"/>
      <c r="AG449" s="28"/>
      <c r="AH449" s="28"/>
      <c r="AJ449" s="28"/>
      <c r="AK449" s="28"/>
      <c r="AL449" s="28"/>
      <c r="AM449" s="28"/>
      <c r="AN449" s="28"/>
      <c r="AO449" s="28"/>
    </row>
    <row r="450" spans="1:41" x14ac:dyDescent="0.25">
      <c r="A450" s="37">
        <v>2012</v>
      </c>
      <c r="B450" s="37">
        <v>2</v>
      </c>
      <c r="C450" s="28">
        <f t="shared" si="7"/>
        <v>2012.0833333333333</v>
      </c>
      <c r="D450" s="42">
        <v>27.3</v>
      </c>
      <c r="E450" s="41">
        <v>27.43</v>
      </c>
      <c r="F450" s="41">
        <v>27.55</v>
      </c>
      <c r="G450" s="41">
        <v>27.68</v>
      </c>
      <c r="H450" s="41">
        <v>27.34</v>
      </c>
      <c r="I450" s="41">
        <v>27.81</v>
      </c>
      <c r="J450" s="42">
        <v>27.09</v>
      </c>
      <c r="K450" s="41">
        <v>27.73</v>
      </c>
      <c r="L450" s="41">
        <v>27.18</v>
      </c>
      <c r="M450" s="42">
        <v>28.23</v>
      </c>
      <c r="N450" s="41">
        <v>27.84</v>
      </c>
      <c r="O450" s="41">
        <v>27.75</v>
      </c>
      <c r="P450" s="41">
        <v>27.75</v>
      </c>
      <c r="Q450" s="41">
        <v>27.75</v>
      </c>
      <c r="R450" s="41">
        <v>27.22</v>
      </c>
      <c r="S450" s="41">
        <v>27.66</v>
      </c>
      <c r="T450" s="41">
        <v>27.67</v>
      </c>
      <c r="U450" s="41">
        <v>27.69</v>
      </c>
      <c r="V450" s="41">
        <v>27.4</v>
      </c>
      <c r="W450" s="41">
        <v>27.78</v>
      </c>
      <c r="X450" s="41">
        <v>28.19</v>
      </c>
      <c r="AA450" s="41"/>
      <c r="AB450" s="28"/>
      <c r="AC450" s="28"/>
      <c r="AD450" s="28"/>
      <c r="AE450" s="28"/>
      <c r="AF450" s="28"/>
      <c r="AG450" s="28"/>
      <c r="AH450" s="28"/>
      <c r="AJ450" s="28"/>
      <c r="AK450" s="28"/>
      <c r="AL450" s="28"/>
      <c r="AM450" s="28"/>
      <c r="AN450" s="28"/>
      <c r="AO450" s="28"/>
    </row>
    <row r="451" spans="1:41" x14ac:dyDescent="0.25">
      <c r="A451" s="37">
        <v>2012</v>
      </c>
      <c r="B451" s="37">
        <v>3</v>
      </c>
      <c r="C451" s="28">
        <f t="shared" si="7"/>
        <v>2012.1666666666667</v>
      </c>
      <c r="D451" s="42">
        <v>27.38</v>
      </c>
      <c r="E451" s="41">
        <v>27.58</v>
      </c>
      <c r="F451" s="41">
        <v>27.65</v>
      </c>
      <c r="G451" s="41">
        <v>27.84</v>
      </c>
      <c r="H451" s="41">
        <v>27.31</v>
      </c>
      <c r="I451" s="41">
        <v>27.71</v>
      </c>
      <c r="J451" s="42">
        <v>26.84</v>
      </c>
      <c r="K451" s="41">
        <v>27.46</v>
      </c>
      <c r="L451" s="41">
        <v>27.12</v>
      </c>
      <c r="M451" s="42">
        <v>27.74</v>
      </c>
      <c r="N451" s="41">
        <v>27.63</v>
      </c>
      <c r="O451" s="41">
        <v>27.42</v>
      </c>
      <c r="P451" s="41">
        <v>27.34</v>
      </c>
      <c r="Q451" s="41">
        <v>27.36</v>
      </c>
      <c r="R451" s="41">
        <v>27.06</v>
      </c>
      <c r="S451" s="41">
        <v>27.43</v>
      </c>
      <c r="T451" s="41">
        <v>27.65</v>
      </c>
      <c r="U451" s="41">
        <v>27.72</v>
      </c>
      <c r="V451" s="41">
        <v>27.52</v>
      </c>
      <c r="W451" s="41">
        <v>27.4</v>
      </c>
      <c r="X451" s="41">
        <v>28.58</v>
      </c>
      <c r="AA451" s="41"/>
      <c r="AB451" s="28"/>
      <c r="AC451" s="28"/>
      <c r="AD451" s="28"/>
      <c r="AE451" s="28"/>
      <c r="AF451" s="28"/>
      <c r="AG451" s="28"/>
      <c r="AH451" s="28"/>
      <c r="AJ451" s="28"/>
      <c r="AK451" s="28"/>
      <c r="AL451" s="28"/>
      <c r="AM451" s="28"/>
      <c r="AN451" s="28"/>
      <c r="AO451" s="28"/>
    </row>
    <row r="452" spans="1:41" x14ac:dyDescent="0.25">
      <c r="A452" s="37">
        <v>2012</v>
      </c>
      <c r="B452" s="37">
        <v>4</v>
      </c>
      <c r="C452" s="28">
        <f t="shared" si="7"/>
        <v>2012.25</v>
      </c>
      <c r="D452" s="42">
        <v>28.76</v>
      </c>
      <c r="E452" s="41">
        <v>29.02</v>
      </c>
      <c r="F452" s="41">
        <v>28.63</v>
      </c>
      <c r="G452" s="41">
        <v>29.11</v>
      </c>
      <c r="H452" s="41">
        <v>28.34</v>
      </c>
      <c r="I452" s="41">
        <v>28.79</v>
      </c>
      <c r="J452" s="42">
        <v>28.36</v>
      </c>
      <c r="K452" s="41">
        <v>28.4</v>
      </c>
      <c r="L452" s="41">
        <v>28.38</v>
      </c>
      <c r="M452" s="42">
        <v>28.75</v>
      </c>
      <c r="N452" s="41">
        <v>28.91</v>
      </c>
      <c r="O452" s="41">
        <v>29</v>
      </c>
      <c r="P452" s="41">
        <v>29.02</v>
      </c>
      <c r="Q452" s="41">
        <v>29.02</v>
      </c>
      <c r="R452" s="41">
        <v>28.4</v>
      </c>
      <c r="S452" s="41">
        <v>28.75</v>
      </c>
      <c r="T452" s="41">
        <v>28.55</v>
      </c>
      <c r="U452" s="41">
        <v>28.27</v>
      </c>
      <c r="V452" s="41">
        <v>28.5</v>
      </c>
      <c r="W452" s="41">
        <v>28.45</v>
      </c>
      <c r="X452" s="41">
        <v>29.46</v>
      </c>
      <c r="AA452" s="41"/>
      <c r="AB452" s="28"/>
      <c r="AC452" s="28"/>
      <c r="AD452" s="28"/>
      <c r="AE452" s="28"/>
      <c r="AF452" s="28"/>
      <c r="AG452" s="28"/>
      <c r="AH452" s="28"/>
      <c r="AJ452" s="28"/>
      <c r="AK452" s="28"/>
      <c r="AL452" s="28"/>
      <c r="AM452" s="28"/>
      <c r="AN452" s="28"/>
      <c r="AO452" s="28"/>
    </row>
    <row r="453" spans="1:41" x14ac:dyDescent="0.25">
      <c r="A453" s="37">
        <v>2012</v>
      </c>
      <c r="B453" s="37">
        <v>5</v>
      </c>
      <c r="C453" s="28">
        <f t="shared" si="7"/>
        <v>2012.3333333333333</v>
      </c>
      <c r="D453" s="42">
        <v>29.38</v>
      </c>
      <c r="E453" s="41">
        <v>29.72</v>
      </c>
      <c r="F453" s="41">
        <v>29.09</v>
      </c>
      <c r="G453" s="41">
        <v>29.76</v>
      </c>
      <c r="H453" s="41">
        <v>29.05</v>
      </c>
      <c r="I453" s="41">
        <v>29.32</v>
      </c>
      <c r="J453" s="42">
        <v>29.43</v>
      </c>
      <c r="K453" s="41">
        <v>30.08</v>
      </c>
      <c r="L453" s="41">
        <v>29.28</v>
      </c>
      <c r="M453" s="42">
        <v>30</v>
      </c>
      <c r="N453" s="41">
        <v>29.92</v>
      </c>
      <c r="O453" s="41">
        <v>30.1</v>
      </c>
      <c r="P453" s="41">
        <v>30.1</v>
      </c>
      <c r="Q453" s="41">
        <v>30.1</v>
      </c>
      <c r="R453" s="41">
        <v>29.38</v>
      </c>
      <c r="S453" s="41">
        <v>29.7</v>
      </c>
      <c r="T453" s="41">
        <v>29.49</v>
      </c>
      <c r="U453" s="41">
        <v>28.91</v>
      </c>
      <c r="V453" s="41">
        <v>29.9</v>
      </c>
      <c r="W453" s="41">
        <v>29.54</v>
      </c>
      <c r="X453" s="41">
        <v>30.23</v>
      </c>
      <c r="AA453" s="41"/>
      <c r="AB453" s="28"/>
      <c r="AC453" s="28"/>
      <c r="AD453" s="28"/>
      <c r="AE453" s="28"/>
      <c r="AF453" s="28"/>
      <c r="AG453" s="28"/>
      <c r="AH453" s="28"/>
      <c r="AJ453" s="28"/>
      <c r="AK453" s="28"/>
      <c r="AL453" s="28"/>
      <c r="AM453" s="28"/>
      <c r="AN453" s="28"/>
      <c r="AO453" s="28"/>
    </row>
    <row r="454" spans="1:41" x14ac:dyDescent="0.25">
      <c r="A454" s="37">
        <v>2012</v>
      </c>
      <c r="B454" s="37">
        <v>6</v>
      </c>
      <c r="C454" s="28">
        <f t="shared" si="7"/>
        <v>2012.4166666666667</v>
      </c>
      <c r="D454" s="42">
        <v>29.68</v>
      </c>
      <c r="E454" s="41">
        <v>30.08</v>
      </c>
      <c r="F454" s="41">
        <v>29.51</v>
      </c>
      <c r="G454" s="41">
        <v>30.16</v>
      </c>
      <c r="H454" s="41">
        <v>29.5</v>
      </c>
      <c r="I454" s="41">
        <v>29.84</v>
      </c>
      <c r="J454" s="42">
        <v>29.59</v>
      </c>
      <c r="K454" s="41">
        <v>30.04</v>
      </c>
      <c r="L454" s="41">
        <v>29.61</v>
      </c>
      <c r="M454" s="42">
        <v>29.08</v>
      </c>
      <c r="N454" s="41">
        <v>30.16</v>
      </c>
      <c r="O454" s="41">
        <v>29.67</v>
      </c>
      <c r="P454" s="41">
        <v>29.67</v>
      </c>
      <c r="Q454" s="41">
        <v>29.67</v>
      </c>
      <c r="R454" s="41">
        <v>29.53</v>
      </c>
      <c r="S454" s="41">
        <v>30</v>
      </c>
      <c r="T454" s="41">
        <v>29.99</v>
      </c>
      <c r="U454" s="41">
        <v>29.64</v>
      </c>
      <c r="V454" s="41">
        <v>29.5</v>
      </c>
      <c r="W454" s="41">
        <v>30.01</v>
      </c>
      <c r="X454" s="41">
        <v>30.78</v>
      </c>
      <c r="AA454" s="41"/>
      <c r="AB454" s="28"/>
      <c r="AC454" s="28"/>
      <c r="AD454" s="28"/>
      <c r="AE454" s="28"/>
      <c r="AF454" s="28"/>
      <c r="AG454" s="28"/>
      <c r="AH454" s="28"/>
      <c r="AJ454" s="28"/>
      <c r="AK454" s="28"/>
      <c r="AL454" s="28"/>
      <c r="AM454" s="28"/>
      <c r="AN454" s="28"/>
      <c r="AO454" s="28"/>
    </row>
    <row r="455" spans="1:41" x14ac:dyDescent="0.25">
      <c r="A455" s="37">
        <v>2012</v>
      </c>
      <c r="B455" s="37">
        <v>7</v>
      </c>
      <c r="C455" s="28">
        <f t="shared" si="7"/>
        <v>2012.5</v>
      </c>
      <c r="D455" s="42">
        <v>28.78</v>
      </c>
      <c r="E455" s="41">
        <v>28.92</v>
      </c>
      <c r="F455" s="41">
        <v>28.88</v>
      </c>
      <c r="G455" s="41">
        <v>29.24</v>
      </c>
      <c r="H455" s="41">
        <v>28.83</v>
      </c>
      <c r="I455" s="41">
        <v>29.01</v>
      </c>
      <c r="J455" s="42">
        <v>27.85</v>
      </c>
      <c r="K455" s="41">
        <v>28.61</v>
      </c>
      <c r="L455" s="41">
        <v>28.29</v>
      </c>
      <c r="M455" s="42">
        <v>28.65</v>
      </c>
      <c r="N455" s="41">
        <v>28.78</v>
      </c>
      <c r="O455" s="41">
        <v>28.47</v>
      </c>
      <c r="P455" s="41">
        <v>28.47</v>
      </c>
      <c r="Q455" s="41">
        <v>28.47</v>
      </c>
      <c r="R455" s="41">
        <v>28.22</v>
      </c>
      <c r="S455" s="41">
        <v>28.72</v>
      </c>
      <c r="T455" s="41">
        <v>28.98</v>
      </c>
      <c r="U455" s="41">
        <v>29.5</v>
      </c>
      <c r="V455" s="41">
        <v>28.37</v>
      </c>
      <c r="W455" s="41">
        <v>28.84</v>
      </c>
      <c r="X455" s="41">
        <v>29.47</v>
      </c>
      <c r="AA455" s="41"/>
      <c r="AB455" s="28"/>
      <c r="AC455" s="28"/>
      <c r="AD455" s="28"/>
      <c r="AE455" s="28"/>
      <c r="AF455" s="28"/>
      <c r="AG455" s="28"/>
      <c r="AH455" s="28"/>
      <c r="AJ455" s="28"/>
      <c r="AK455" s="28"/>
      <c r="AL455" s="28"/>
      <c r="AM455" s="28"/>
      <c r="AN455" s="28"/>
      <c r="AO455" s="28"/>
    </row>
    <row r="456" spans="1:41" x14ac:dyDescent="0.25">
      <c r="A456" s="37">
        <v>2012</v>
      </c>
      <c r="B456" s="37">
        <v>8</v>
      </c>
      <c r="C456" s="28">
        <f t="shared" si="7"/>
        <v>2012.5833333333333</v>
      </c>
      <c r="D456" s="42">
        <v>28.86</v>
      </c>
      <c r="E456" s="41">
        <v>28.91</v>
      </c>
      <c r="F456" s="41">
        <v>28.68</v>
      </c>
      <c r="G456" s="41">
        <v>29.19</v>
      </c>
      <c r="H456" s="41">
        <v>28.74</v>
      </c>
      <c r="I456" s="41">
        <v>28.82</v>
      </c>
      <c r="J456" s="42">
        <v>28.73</v>
      </c>
      <c r="K456" s="41">
        <v>29.22</v>
      </c>
      <c r="L456" s="41">
        <v>28.98</v>
      </c>
      <c r="M456" s="42">
        <v>29.6</v>
      </c>
      <c r="N456" s="41">
        <v>29.4</v>
      </c>
      <c r="O456" s="41">
        <v>29.45</v>
      </c>
      <c r="P456" s="41">
        <v>29.45</v>
      </c>
      <c r="Q456" s="41">
        <v>29.45</v>
      </c>
      <c r="R456" s="41">
        <v>29.07</v>
      </c>
      <c r="S456" s="41">
        <v>29.14</v>
      </c>
      <c r="T456" s="41">
        <v>29.17</v>
      </c>
      <c r="U456" s="41">
        <v>29.02</v>
      </c>
      <c r="V456" s="41">
        <v>29.5</v>
      </c>
      <c r="W456" s="41">
        <v>29.54</v>
      </c>
      <c r="X456" s="41">
        <v>30.16</v>
      </c>
      <c r="AA456" s="41"/>
      <c r="AB456" s="28"/>
      <c r="AC456" s="28"/>
      <c r="AD456" s="28"/>
      <c r="AE456" s="28"/>
      <c r="AF456" s="28"/>
      <c r="AG456" s="28"/>
      <c r="AH456" s="28"/>
      <c r="AJ456" s="28"/>
      <c r="AK456" s="28"/>
      <c r="AL456" s="28"/>
      <c r="AM456" s="28"/>
      <c r="AN456" s="28"/>
      <c r="AO456" s="28"/>
    </row>
    <row r="457" spans="1:41" x14ac:dyDescent="0.25">
      <c r="A457" s="37">
        <v>2012</v>
      </c>
      <c r="B457" s="37">
        <v>9</v>
      </c>
      <c r="C457" s="28">
        <f t="shared" si="7"/>
        <v>2012.6666666666667</v>
      </c>
      <c r="D457" s="42">
        <v>29.11</v>
      </c>
      <c r="E457" s="41">
        <v>29.09</v>
      </c>
      <c r="F457" s="41">
        <v>29.07</v>
      </c>
      <c r="G457" s="41">
        <v>29.33</v>
      </c>
      <c r="H457" s="41">
        <v>29.11</v>
      </c>
      <c r="I457" s="41">
        <v>29.19</v>
      </c>
      <c r="J457" s="42">
        <v>28.74</v>
      </c>
      <c r="K457" s="41">
        <v>29.27</v>
      </c>
      <c r="L457" s="41">
        <v>28.9</v>
      </c>
      <c r="M457" s="42">
        <v>29.22</v>
      </c>
      <c r="N457" s="41">
        <v>29.38</v>
      </c>
      <c r="O457" s="41">
        <v>29.3</v>
      </c>
      <c r="P457" s="41">
        <v>29.3</v>
      </c>
      <c r="Q457" s="41">
        <v>29.3</v>
      </c>
      <c r="R457" s="41">
        <v>29.03</v>
      </c>
      <c r="S457" s="41">
        <v>29.22</v>
      </c>
      <c r="T457" s="41">
        <v>29.23</v>
      </c>
      <c r="U457" s="41">
        <v>29.39</v>
      </c>
      <c r="V457" s="41">
        <v>29.18</v>
      </c>
      <c r="W457" s="41">
        <v>29.39</v>
      </c>
      <c r="X457" s="41">
        <v>30.06</v>
      </c>
      <c r="AA457" s="41"/>
      <c r="AB457" s="28"/>
      <c r="AC457" s="28"/>
      <c r="AD457" s="28"/>
      <c r="AE457" s="28"/>
      <c r="AF457" s="28"/>
      <c r="AG457" s="28"/>
      <c r="AH457" s="28"/>
      <c r="AJ457" s="28"/>
      <c r="AK457" s="28"/>
      <c r="AL457" s="28"/>
      <c r="AM457" s="28"/>
      <c r="AN457" s="28"/>
      <c r="AO457" s="28"/>
    </row>
    <row r="458" spans="1:41" x14ac:dyDescent="0.25">
      <c r="A458" s="37">
        <v>2012</v>
      </c>
      <c r="B458" s="37">
        <v>10</v>
      </c>
      <c r="C458" s="28">
        <f t="shared" si="7"/>
        <v>2012.75</v>
      </c>
      <c r="D458" s="42">
        <v>28.98</v>
      </c>
      <c r="E458" s="41">
        <v>28.96</v>
      </c>
      <c r="F458" s="41">
        <v>29.06</v>
      </c>
      <c r="G458" s="41">
        <v>29.19</v>
      </c>
      <c r="H458" s="41">
        <v>29.14</v>
      </c>
      <c r="I458" s="41">
        <v>29.3</v>
      </c>
      <c r="J458" s="42">
        <v>28.59</v>
      </c>
      <c r="K458" s="41">
        <v>29.29</v>
      </c>
      <c r="L458" s="41">
        <v>28.76</v>
      </c>
      <c r="M458" s="42">
        <v>29.28</v>
      </c>
      <c r="N458" s="41">
        <v>29.43</v>
      </c>
      <c r="O458" s="41">
        <v>29.38</v>
      </c>
      <c r="P458" s="41">
        <v>29.38</v>
      </c>
      <c r="Q458" s="41">
        <v>29.38</v>
      </c>
      <c r="R458" s="41">
        <v>28.98</v>
      </c>
      <c r="S458" s="41">
        <v>29.23</v>
      </c>
      <c r="T458" s="41">
        <v>29.41</v>
      </c>
      <c r="U458" s="41">
        <v>29.62</v>
      </c>
      <c r="V458" s="41">
        <v>29.34</v>
      </c>
      <c r="W458" s="41">
        <v>29.38</v>
      </c>
      <c r="X458" s="41">
        <v>29.76</v>
      </c>
      <c r="AA458" s="41"/>
      <c r="AB458" s="28"/>
      <c r="AC458" s="28"/>
      <c r="AD458" s="28"/>
      <c r="AE458" s="28"/>
      <c r="AF458" s="28"/>
      <c r="AG458" s="28"/>
      <c r="AH458" s="28"/>
      <c r="AJ458" s="28"/>
      <c r="AK458" s="28"/>
      <c r="AL458" s="28"/>
      <c r="AM458" s="28"/>
      <c r="AN458" s="28"/>
      <c r="AO458" s="28"/>
    </row>
    <row r="459" spans="1:41" x14ac:dyDescent="0.25">
      <c r="A459" s="37">
        <v>2012</v>
      </c>
      <c r="B459" s="37">
        <v>11</v>
      </c>
      <c r="C459" s="28">
        <f t="shared" si="7"/>
        <v>2012.8333333333333</v>
      </c>
      <c r="D459" s="42">
        <v>27.91</v>
      </c>
      <c r="E459" s="41">
        <v>27.86</v>
      </c>
      <c r="F459" s="41">
        <v>27.88</v>
      </c>
      <c r="G459" s="41">
        <v>28.17</v>
      </c>
      <c r="H459" s="41">
        <v>28.17</v>
      </c>
      <c r="I459" s="41">
        <v>28.14</v>
      </c>
      <c r="J459" s="42">
        <v>27.28</v>
      </c>
      <c r="K459" s="41">
        <v>28.02</v>
      </c>
      <c r="L459" s="41">
        <v>27.85</v>
      </c>
      <c r="M459" s="42">
        <v>27.97</v>
      </c>
      <c r="N459" s="41">
        <v>28.18</v>
      </c>
      <c r="O459" s="41">
        <v>27.73</v>
      </c>
      <c r="P459" s="41">
        <v>27.67</v>
      </c>
      <c r="Q459" s="41">
        <v>27.7</v>
      </c>
      <c r="R459" s="41">
        <v>27.47</v>
      </c>
      <c r="S459" s="41">
        <v>28.17</v>
      </c>
      <c r="T459" s="41">
        <v>28.21</v>
      </c>
      <c r="U459" s="41">
        <v>28.65</v>
      </c>
      <c r="V459" s="41">
        <v>27.77</v>
      </c>
      <c r="W459" s="41">
        <v>28.4</v>
      </c>
      <c r="X459" s="41">
        <v>28.65</v>
      </c>
      <c r="AA459" s="41"/>
      <c r="AB459" s="28"/>
      <c r="AC459" s="28"/>
      <c r="AD459" s="28"/>
      <c r="AE459" s="28"/>
      <c r="AF459" s="28"/>
      <c r="AG459" s="28"/>
      <c r="AH459" s="28"/>
      <c r="AJ459" s="28"/>
      <c r="AK459" s="28"/>
      <c r="AL459" s="28"/>
      <c r="AM459" s="28"/>
      <c r="AN459" s="28"/>
      <c r="AO459" s="28"/>
    </row>
    <row r="460" spans="1:41" x14ac:dyDescent="0.25">
      <c r="A460" s="37">
        <v>2012</v>
      </c>
      <c r="B460" s="37">
        <v>12</v>
      </c>
      <c r="C460" s="28">
        <f t="shared" si="7"/>
        <v>2012.9166666666667</v>
      </c>
      <c r="D460" s="42">
        <v>27.77</v>
      </c>
      <c r="E460" s="41">
        <v>27.71</v>
      </c>
      <c r="F460" s="41">
        <v>27.68</v>
      </c>
      <c r="G460" s="41">
        <v>28.07</v>
      </c>
      <c r="H460" s="41">
        <v>28</v>
      </c>
      <c r="I460" s="41">
        <v>27.88</v>
      </c>
      <c r="J460" s="42">
        <v>26.64</v>
      </c>
      <c r="K460" s="41">
        <v>27.55</v>
      </c>
      <c r="L460" s="41">
        <v>26.62</v>
      </c>
      <c r="M460" s="42">
        <v>27.93</v>
      </c>
      <c r="N460" s="41">
        <v>27.71</v>
      </c>
      <c r="O460" s="41">
        <v>27.8</v>
      </c>
      <c r="P460" s="41">
        <v>27.8</v>
      </c>
      <c r="Q460" s="41">
        <v>27.75</v>
      </c>
      <c r="R460" s="41">
        <v>27.19</v>
      </c>
      <c r="S460" s="41">
        <v>27.49</v>
      </c>
      <c r="T460" s="41">
        <v>27.48</v>
      </c>
      <c r="U460" s="41">
        <v>27.43</v>
      </c>
      <c r="V460" s="41">
        <v>27.6</v>
      </c>
      <c r="W460" s="41">
        <v>27.9</v>
      </c>
      <c r="X460" s="41">
        <v>28.3</v>
      </c>
      <c r="Y460" s="42"/>
      <c r="AA460" s="41"/>
      <c r="AB460" s="28"/>
      <c r="AC460" s="28"/>
      <c r="AE460" s="28"/>
      <c r="AF460" s="28"/>
      <c r="AG460" s="28"/>
      <c r="AH460" s="28"/>
      <c r="AJ460" s="28"/>
      <c r="AK460" s="28"/>
      <c r="AL460" s="28"/>
      <c r="AM460" s="28"/>
      <c r="AN460" s="28"/>
      <c r="AO460" s="28"/>
    </row>
    <row r="461" spans="1:41" x14ac:dyDescent="0.25">
      <c r="A461" s="37">
        <v>2013</v>
      </c>
      <c r="B461" s="37">
        <v>1</v>
      </c>
      <c r="C461" s="28">
        <f t="shared" si="7"/>
        <v>2013</v>
      </c>
      <c r="D461" s="42">
        <v>27.77</v>
      </c>
      <c r="E461" s="41">
        <v>27.75</v>
      </c>
      <c r="F461" s="41">
        <v>27.65</v>
      </c>
      <c r="G461" s="41">
        <v>28.11</v>
      </c>
      <c r="H461" s="41">
        <v>27.93</v>
      </c>
      <c r="I461" s="41">
        <v>27.95</v>
      </c>
      <c r="J461" s="42">
        <v>26.96</v>
      </c>
      <c r="K461" s="41">
        <v>27.59</v>
      </c>
      <c r="L461" s="41">
        <v>27.24</v>
      </c>
      <c r="M461" s="42">
        <v>27.65</v>
      </c>
      <c r="N461" s="41">
        <v>27.73</v>
      </c>
      <c r="O461" s="41">
        <v>27.73</v>
      </c>
      <c r="P461" s="41">
        <v>27.73</v>
      </c>
      <c r="Q461" s="41">
        <v>27.73</v>
      </c>
      <c r="R461" s="41">
        <v>27.16</v>
      </c>
      <c r="S461" s="41">
        <v>27.72</v>
      </c>
      <c r="T461" s="41">
        <v>27.87</v>
      </c>
      <c r="U461" s="41">
        <v>27.8</v>
      </c>
      <c r="V461" s="41">
        <v>27.58</v>
      </c>
      <c r="W461" s="41">
        <v>28</v>
      </c>
      <c r="X461" s="41">
        <v>28.79</v>
      </c>
      <c r="Y461" s="42"/>
      <c r="AA461" s="41"/>
      <c r="AB461" s="28"/>
      <c r="AC461" s="28"/>
      <c r="AE461" s="28"/>
      <c r="AF461" s="28"/>
      <c r="AG461" s="28"/>
      <c r="AH461" s="28"/>
      <c r="AJ461" s="28"/>
      <c r="AK461" s="28"/>
      <c r="AL461" s="28"/>
      <c r="AM461" s="28"/>
      <c r="AN461" s="28"/>
      <c r="AO461" s="28"/>
    </row>
    <row r="462" spans="1:41" x14ac:dyDescent="0.25">
      <c r="A462" s="37">
        <v>2013</v>
      </c>
      <c r="B462" s="37">
        <v>2</v>
      </c>
      <c r="C462" s="28">
        <f t="shared" si="7"/>
        <v>2013.0833333333333</v>
      </c>
      <c r="D462" s="42">
        <v>27.79</v>
      </c>
      <c r="E462" s="41">
        <v>27.79</v>
      </c>
      <c r="F462" s="41">
        <v>27.67</v>
      </c>
      <c r="G462" s="41">
        <v>28.19</v>
      </c>
      <c r="H462" s="41">
        <v>27.89</v>
      </c>
      <c r="I462" s="41">
        <v>28.04</v>
      </c>
      <c r="J462" s="42">
        <v>27.34</v>
      </c>
      <c r="K462" s="41">
        <v>27.92</v>
      </c>
      <c r="L462" s="41">
        <v>27.54</v>
      </c>
      <c r="M462" s="42">
        <v>29.15</v>
      </c>
      <c r="N462" s="41">
        <v>28.03</v>
      </c>
      <c r="O462" s="41">
        <v>27.7</v>
      </c>
      <c r="P462" s="41">
        <v>27.7</v>
      </c>
      <c r="Q462" s="41">
        <v>27.7</v>
      </c>
      <c r="R462" s="41">
        <v>27.35</v>
      </c>
      <c r="S462" s="41">
        <v>27.96</v>
      </c>
      <c r="T462" s="41">
        <v>28.02</v>
      </c>
      <c r="U462" s="41">
        <v>28.05</v>
      </c>
      <c r="V462" s="41">
        <v>27.9</v>
      </c>
      <c r="W462" s="41">
        <v>28.04</v>
      </c>
      <c r="X462" s="41">
        <v>28.31</v>
      </c>
      <c r="Y462" s="42"/>
      <c r="AA462" s="41"/>
      <c r="AB462" s="28"/>
      <c r="AC462" s="28"/>
      <c r="AE462" s="28"/>
      <c r="AF462" s="28"/>
      <c r="AG462" s="28"/>
      <c r="AH462" s="28"/>
      <c r="AJ462" s="28"/>
      <c r="AK462" s="28"/>
      <c r="AL462" s="28"/>
      <c r="AM462" s="28"/>
      <c r="AN462" s="28"/>
      <c r="AO462" s="28"/>
    </row>
    <row r="463" spans="1:41" x14ac:dyDescent="0.25">
      <c r="A463" s="37">
        <v>2013</v>
      </c>
      <c r="B463" s="37">
        <v>3</v>
      </c>
      <c r="C463" s="28">
        <f t="shared" si="7"/>
        <v>2013.1666666666667</v>
      </c>
      <c r="D463" s="42">
        <v>27.96</v>
      </c>
      <c r="E463" s="41">
        <v>28</v>
      </c>
      <c r="F463" s="41">
        <v>27.75</v>
      </c>
      <c r="G463" s="41">
        <v>28.41</v>
      </c>
      <c r="H463" s="41">
        <v>27.88</v>
      </c>
      <c r="I463" s="41">
        <v>27.88</v>
      </c>
      <c r="J463" s="42">
        <v>27.26</v>
      </c>
      <c r="K463" s="41">
        <v>27.89</v>
      </c>
      <c r="L463" s="41">
        <v>27.33</v>
      </c>
      <c r="M463" s="42">
        <v>28.93</v>
      </c>
      <c r="N463" s="41">
        <v>27.91</v>
      </c>
      <c r="O463" s="41">
        <v>28.17</v>
      </c>
      <c r="P463" s="41">
        <v>28.17</v>
      </c>
      <c r="Q463" s="41">
        <v>28.17</v>
      </c>
      <c r="R463" s="41">
        <v>27.48</v>
      </c>
      <c r="S463" s="41">
        <v>27.79</v>
      </c>
      <c r="T463" s="41">
        <v>27.61</v>
      </c>
      <c r="U463" s="41">
        <v>27.4</v>
      </c>
      <c r="V463" s="41">
        <v>28</v>
      </c>
      <c r="W463" s="41">
        <v>27.78</v>
      </c>
      <c r="X463" s="41">
        <v>28.38</v>
      </c>
      <c r="Y463" s="42"/>
      <c r="AA463" s="41"/>
      <c r="AB463" s="28"/>
      <c r="AC463" s="28"/>
      <c r="AE463" s="28"/>
      <c r="AF463" s="28"/>
      <c r="AG463" s="28"/>
      <c r="AH463" s="28"/>
      <c r="AJ463" s="28"/>
      <c r="AK463" s="28"/>
      <c r="AL463" s="28"/>
      <c r="AM463" s="28"/>
      <c r="AN463" s="28"/>
      <c r="AO463" s="28"/>
    </row>
    <row r="464" spans="1:41" x14ac:dyDescent="0.25">
      <c r="A464" s="37">
        <v>2013</v>
      </c>
      <c r="B464" s="37">
        <v>4</v>
      </c>
      <c r="C464" s="28">
        <f t="shared" si="7"/>
        <v>2013.25</v>
      </c>
      <c r="D464" s="42">
        <v>28.97</v>
      </c>
      <c r="E464" s="41">
        <v>29.08</v>
      </c>
      <c r="F464" s="41">
        <v>28.65</v>
      </c>
      <c r="G464" s="41">
        <v>29.48</v>
      </c>
      <c r="H464" s="41">
        <v>28.63</v>
      </c>
      <c r="I464" s="41">
        <v>28.98</v>
      </c>
      <c r="J464" s="42">
        <v>28.45</v>
      </c>
      <c r="K464" s="41">
        <v>28.67</v>
      </c>
      <c r="L464" s="41">
        <v>28.44</v>
      </c>
      <c r="M464" s="42">
        <v>29.22</v>
      </c>
      <c r="N464" s="41">
        <v>28.79</v>
      </c>
      <c r="O464" s="41">
        <v>29.1</v>
      </c>
      <c r="P464" s="41">
        <v>29.1</v>
      </c>
      <c r="Q464" s="41">
        <v>29.1</v>
      </c>
      <c r="R464" s="41">
        <v>28.23</v>
      </c>
      <c r="S464" s="41">
        <v>28.66</v>
      </c>
      <c r="T464" s="41">
        <v>28.71</v>
      </c>
      <c r="U464" s="41">
        <v>28.4</v>
      </c>
      <c r="V464" s="41">
        <v>28.73</v>
      </c>
      <c r="W464" s="41">
        <v>28.63</v>
      </c>
      <c r="X464" s="41">
        <v>29.34</v>
      </c>
      <c r="Y464" s="42"/>
      <c r="AA464" s="41"/>
      <c r="AB464" s="28"/>
      <c r="AC464" s="28"/>
      <c r="AE464" s="28"/>
      <c r="AF464" s="28"/>
      <c r="AG464" s="28"/>
      <c r="AH464" s="28"/>
      <c r="AJ464" s="28"/>
      <c r="AK464" s="28"/>
      <c r="AL464" s="28"/>
      <c r="AM464" s="28"/>
      <c r="AN464" s="28"/>
      <c r="AO464" s="28"/>
    </row>
    <row r="465" spans="1:41" x14ac:dyDescent="0.25">
      <c r="A465" s="37">
        <v>2013</v>
      </c>
      <c r="B465" s="37">
        <v>5</v>
      </c>
      <c r="C465" s="28">
        <f t="shared" si="7"/>
        <v>2013.3333333333333</v>
      </c>
      <c r="D465" s="42">
        <v>29.07</v>
      </c>
      <c r="E465" s="41">
        <v>29.26</v>
      </c>
      <c r="F465" s="41">
        <v>28.72</v>
      </c>
      <c r="G465" s="41">
        <v>29.51</v>
      </c>
      <c r="H465" s="41">
        <v>28.92</v>
      </c>
      <c r="I465" s="41">
        <v>29.02</v>
      </c>
      <c r="J465" s="42">
        <v>28.49</v>
      </c>
      <c r="K465" s="41">
        <v>29.03</v>
      </c>
      <c r="L465" s="41">
        <v>28.65</v>
      </c>
      <c r="M465" s="42">
        <v>28.53</v>
      </c>
      <c r="N465" s="41">
        <v>29.17</v>
      </c>
      <c r="O465" s="41">
        <v>28.73</v>
      </c>
      <c r="P465" s="41">
        <v>28.73</v>
      </c>
      <c r="Q465" s="41">
        <v>28.73</v>
      </c>
      <c r="R465" s="41">
        <v>28.61</v>
      </c>
      <c r="S465" s="41">
        <v>29.07</v>
      </c>
      <c r="T465" s="41">
        <v>29.04</v>
      </c>
      <c r="U465" s="41">
        <v>28.95</v>
      </c>
      <c r="V465" s="41">
        <v>28.65</v>
      </c>
      <c r="W465" s="41">
        <v>28.97</v>
      </c>
      <c r="X465" s="41">
        <v>29.76</v>
      </c>
      <c r="Y465" s="42"/>
      <c r="AA465" s="41"/>
      <c r="AB465" s="28"/>
      <c r="AC465" s="28"/>
      <c r="AE465" s="28"/>
      <c r="AF465" s="28"/>
      <c r="AG465" s="28"/>
      <c r="AH465" s="28"/>
      <c r="AJ465" s="28"/>
      <c r="AK465" s="28"/>
      <c r="AL465" s="28"/>
      <c r="AM465" s="28"/>
      <c r="AN465" s="28"/>
      <c r="AO465" s="28"/>
    </row>
    <row r="466" spans="1:41" x14ac:dyDescent="0.25">
      <c r="A466" s="37">
        <v>2013</v>
      </c>
      <c r="B466" s="37">
        <v>6</v>
      </c>
      <c r="C466" s="28">
        <f t="shared" si="7"/>
        <v>2013.4166666666667</v>
      </c>
      <c r="D466" s="42">
        <v>28.99</v>
      </c>
      <c r="E466" s="41">
        <v>29.13</v>
      </c>
      <c r="F466" s="41">
        <v>28.88</v>
      </c>
      <c r="G466" s="41">
        <v>29.48</v>
      </c>
      <c r="H466" s="41"/>
      <c r="I466" s="41">
        <v>29.16</v>
      </c>
      <c r="J466" s="42">
        <v>28.7</v>
      </c>
      <c r="K466" s="41">
        <v>29.07</v>
      </c>
      <c r="L466" s="41">
        <v>28.7</v>
      </c>
      <c r="M466" s="42">
        <v>28.74</v>
      </c>
      <c r="N466" s="41">
        <v>29.24</v>
      </c>
      <c r="O466" s="41">
        <v>28.78</v>
      </c>
      <c r="P466" s="41">
        <v>28.78</v>
      </c>
      <c r="Q466" s="41">
        <v>28.75</v>
      </c>
      <c r="R466" s="41">
        <v>28.54</v>
      </c>
      <c r="S466" s="41">
        <v>29.12</v>
      </c>
      <c r="T466" s="41">
        <v>29.15</v>
      </c>
      <c r="U466" s="41">
        <v>29.1</v>
      </c>
      <c r="V466" s="41">
        <v>28.85</v>
      </c>
      <c r="W466" s="41">
        <v>29.11</v>
      </c>
      <c r="X466" s="41">
        <v>29.98</v>
      </c>
      <c r="Y466" s="42"/>
      <c r="AA466" s="41"/>
      <c r="AB466" s="28"/>
      <c r="AC466" s="28"/>
      <c r="AE466" s="28"/>
      <c r="AF466" s="28"/>
      <c r="AG466" s="28"/>
      <c r="AH466" s="28"/>
      <c r="AJ466" s="28"/>
      <c r="AK466" s="28"/>
      <c r="AL466" s="28"/>
      <c r="AM466" s="28"/>
      <c r="AN466" s="28"/>
      <c r="AO466" s="28"/>
    </row>
    <row r="467" spans="1:41" x14ac:dyDescent="0.25">
      <c r="A467" s="37">
        <v>2013</v>
      </c>
      <c r="B467" s="37">
        <v>7</v>
      </c>
      <c r="C467" s="28">
        <f t="shared" si="7"/>
        <v>2013.5</v>
      </c>
      <c r="D467" s="42">
        <v>28.93</v>
      </c>
      <c r="E467" s="41">
        <v>29.07</v>
      </c>
      <c r="F467" s="41">
        <v>28.92</v>
      </c>
      <c r="G467" s="41">
        <v>29.39</v>
      </c>
      <c r="H467" s="41"/>
      <c r="I467" s="41">
        <v>29.06</v>
      </c>
      <c r="J467" s="42">
        <v>27.84</v>
      </c>
      <c r="K467" s="41">
        <v>28.55</v>
      </c>
      <c r="L467" s="41">
        <v>28.15</v>
      </c>
      <c r="M467" s="42">
        <v>27.4</v>
      </c>
      <c r="N467" s="41">
        <v>28.79</v>
      </c>
      <c r="O467" s="41">
        <v>27.35</v>
      </c>
      <c r="P467" s="41">
        <v>27.35</v>
      </c>
      <c r="Q467" s="41">
        <v>27.35</v>
      </c>
      <c r="R467" s="41">
        <v>28.26</v>
      </c>
      <c r="S467" s="41">
        <v>28.66</v>
      </c>
      <c r="T467" s="41">
        <v>28.97</v>
      </c>
      <c r="U467" s="41">
        <v>29.38</v>
      </c>
      <c r="V467" s="41">
        <v>27.8</v>
      </c>
      <c r="W467" s="41">
        <v>28.74</v>
      </c>
      <c r="X467" s="41">
        <v>29.38</v>
      </c>
      <c r="Y467" s="42"/>
      <c r="AA467" s="41"/>
      <c r="AB467" s="28"/>
      <c r="AC467" s="28"/>
      <c r="AE467" s="28"/>
      <c r="AF467" s="28"/>
      <c r="AG467" s="28"/>
      <c r="AH467" s="28"/>
      <c r="AJ467" s="28"/>
      <c r="AK467" s="28"/>
      <c r="AL467" s="28"/>
      <c r="AM467" s="28"/>
      <c r="AN467" s="28"/>
      <c r="AO467" s="28"/>
    </row>
    <row r="468" spans="1:41" x14ac:dyDescent="0.25">
      <c r="A468" s="37">
        <v>2013</v>
      </c>
      <c r="B468" s="37">
        <v>8</v>
      </c>
      <c r="C468" s="28">
        <f t="shared" si="7"/>
        <v>2013.5833333333333</v>
      </c>
      <c r="D468" s="42">
        <v>28.92</v>
      </c>
      <c r="E468" s="41">
        <v>29.02</v>
      </c>
      <c r="F468" s="41">
        <v>28.87</v>
      </c>
      <c r="G468" s="41">
        <v>29.15</v>
      </c>
      <c r="H468" s="41"/>
      <c r="I468" s="41">
        <v>29.05</v>
      </c>
      <c r="J468" s="42">
        <v>28.53</v>
      </c>
      <c r="K468" s="41">
        <v>29.2</v>
      </c>
      <c r="L468" s="41">
        <v>28.43</v>
      </c>
      <c r="M468" s="42">
        <v>29.24</v>
      </c>
      <c r="N468" s="41">
        <v>29.12</v>
      </c>
      <c r="O468" s="41">
        <v>28.88</v>
      </c>
      <c r="P468" s="41">
        <v>28.88</v>
      </c>
      <c r="Q468" s="41">
        <v>28.88</v>
      </c>
      <c r="R468" s="41">
        <v>28.61</v>
      </c>
      <c r="S468" s="41">
        <v>28.91</v>
      </c>
      <c r="T468" s="41">
        <v>28.93</v>
      </c>
      <c r="U468" s="41">
        <v>29.36</v>
      </c>
      <c r="V468" s="41">
        <v>28.85</v>
      </c>
      <c r="W468" s="41">
        <v>29.15</v>
      </c>
      <c r="X468" s="41">
        <v>29.4</v>
      </c>
      <c r="Y468" s="42"/>
      <c r="AA468" s="41"/>
      <c r="AB468" s="28"/>
      <c r="AC468" s="28"/>
      <c r="AE468" s="28"/>
      <c r="AF468" s="28"/>
      <c r="AG468" s="28"/>
      <c r="AH468" s="28"/>
      <c r="AJ468" s="28"/>
      <c r="AK468" s="28"/>
      <c r="AL468" s="28"/>
      <c r="AM468" s="28"/>
      <c r="AN468" s="28"/>
      <c r="AO468" s="28"/>
    </row>
    <row r="469" spans="1:41" x14ac:dyDescent="0.25">
      <c r="A469" s="37">
        <v>2013</v>
      </c>
      <c r="B469" s="37">
        <v>9</v>
      </c>
      <c r="C469" s="28">
        <f t="shared" si="7"/>
        <v>2013.6666666666667</v>
      </c>
      <c r="D469" s="42">
        <v>29.34</v>
      </c>
      <c r="E469" s="41">
        <v>29.45</v>
      </c>
      <c r="F469" s="41">
        <v>29.49</v>
      </c>
      <c r="G469" s="41">
        <v>29.58</v>
      </c>
      <c r="I469" s="41">
        <v>29.73</v>
      </c>
      <c r="J469" s="42">
        <v>29.17</v>
      </c>
      <c r="K469" s="41">
        <v>30.08</v>
      </c>
      <c r="L469" s="41">
        <v>29.34</v>
      </c>
      <c r="M469" s="42">
        <v>29.93</v>
      </c>
      <c r="N469" s="41">
        <v>29.96</v>
      </c>
      <c r="O469" s="41">
        <v>29.87</v>
      </c>
      <c r="P469" s="41">
        <v>29.83</v>
      </c>
      <c r="Q469" s="41">
        <v>29.9</v>
      </c>
      <c r="R469" s="41">
        <v>29.4</v>
      </c>
      <c r="S469" s="41">
        <v>29.91</v>
      </c>
      <c r="T469" s="41">
        <v>29.93</v>
      </c>
      <c r="U469" s="41">
        <v>29.63</v>
      </c>
      <c r="V469" s="41">
        <v>29.77</v>
      </c>
      <c r="W469" s="41">
        <v>30.03</v>
      </c>
      <c r="X469" s="41">
        <v>30.61</v>
      </c>
      <c r="Y469" s="42"/>
      <c r="AA469" s="41"/>
      <c r="AB469" s="28"/>
      <c r="AC469" s="28"/>
      <c r="AE469" s="28"/>
      <c r="AF469" s="28"/>
      <c r="AG469" s="28"/>
      <c r="AJ469" s="28"/>
      <c r="AK469" s="28"/>
      <c r="AL469" s="28"/>
      <c r="AM469" s="28"/>
      <c r="AN469" s="28"/>
    </row>
    <row r="470" spans="1:41" x14ac:dyDescent="0.25">
      <c r="A470" s="37">
        <v>2013</v>
      </c>
      <c r="B470" s="37">
        <v>10</v>
      </c>
      <c r="C470" s="28">
        <f t="shared" si="7"/>
        <v>2013.75</v>
      </c>
      <c r="D470" s="42">
        <v>29.39</v>
      </c>
      <c r="E470" s="41">
        <v>29.44</v>
      </c>
      <c r="F470" s="41">
        <v>29.38</v>
      </c>
      <c r="G470" s="41">
        <v>29.71</v>
      </c>
      <c r="I470" s="41">
        <v>29.78</v>
      </c>
      <c r="J470" s="42">
        <v>29.3</v>
      </c>
      <c r="K470" s="41">
        <v>29.99</v>
      </c>
      <c r="L470" s="41">
        <v>29.22</v>
      </c>
      <c r="M470" s="42">
        <v>30.02</v>
      </c>
      <c r="N470" s="41">
        <v>29.9</v>
      </c>
      <c r="O470" s="41">
        <v>29.9</v>
      </c>
      <c r="P470" s="41">
        <v>29.88</v>
      </c>
      <c r="Q470" s="41">
        <v>29.9</v>
      </c>
      <c r="R470" s="41">
        <v>29.43</v>
      </c>
      <c r="S470" s="41">
        <v>29.81</v>
      </c>
      <c r="T470" s="41">
        <v>30.03</v>
      </c>
      <c r="U470" s="41">
        <v>29.92</v>
      </c>
      <c r="V470" s="41">
        <v>29.8</v>
      </c>
      <c r="W470" s="41">
        <v>29.83</v>
      </c>
      <c r="X470" s="41">
        <v>30.3</v>
      </c>
      <c r="Y470" s="42"/>
      <c r="AA470" s="41"/>
      <c r="AB470" s="28"/>
      <c r="AC470" s="28"/>
      <c r="AE470" s="28"/>
      <c r="AF470" s="28"/>
      <c r="AG470" s="28"/>
      <c r="AJ470" s="28"/>
      <c r="AK470" s="28"/>
      <c r="AL470" s="28"/>
      <c r="AM470" s="28"/>
      <c r="AN470" s="28"/>
    </row>
    <row r="471" spans="1:41" x14ac:dyDescent="0.25">
      <c r="A471" s="37">
        <v>2013</v>
      </c>
      <c r="B471" s="37">
        <v>11</v>
      </c>
      <c r="C471" s="28">
        <f t="shared" si="7"/>
        <v>2013.8333333333333</v>
      </c>
      <c r="D471" s="42">
        <v>29.17</v>
      </c>
      <c r="E471" s="41">
        <v>29.18</v>
      </c>
      <c r="F471" s="41">
        <v>29.27</v>
      </c>
      <c r="G471" s="41">
        <v>29.54</v>
      </c>
      <c r="I471" s="41">
        <v>29.65</v>
      </c>
      <c r="J471" s="42">
        <v>28.64</v>
      </c>
      <c r="K471" s="41">
        <v>29.66</v>
      </c>
      <c r="L471" s="41">
        <v>28.72</v>
      </c>
      <c r="M471" s="42">
        <v>28.63</v>
      </c>
      <c r="N471" s="41">
        <v>29.57</v>
      </c>
      <c r="O471" s="41">
        <v>28.95</v>
      </c>
      <c r="P471" s="41">
        <v>28.95</v>
      </c>
      <c r="Q471" s="41">
        <v>28.95</v>
      </c>
      <c r="R471" s="41">
        <v>29.01</v>
      </c>
      <c r="S471" s="41">
        <v>29.45</v>
      </c>
      <c r="T471" s="41">
        <v>29.59</v>
      </c>
      <c r="U471" s="41">
        <v>30.05</v>
      </c>
      <c r="V471" s="41">
        <v>29.05</v>
      </c>
      <c r="W471" s="41">
        <v>29.82</v>
      </c>
      <c r="X471" s="41">
        <v>30.17</v>
      </c>
      <c r="Y471" s="42"/>
      <c r="AA471" s="41"/>
      <c r="AB471" s="28"/>
      <c r="AC471" s="28"/>
      <c r="AE471" s="28"/>
      <c r="AF471" s="28"/>
      <c r="AG471" s="28"/>
      <c r="AJ471" s="28"/>
      <c r="AK471" s="28"/>
      <c r="AL471" s="28"/>
      <c r="AM471" s="28"/>
      <c r="AN471" s="28"/>
    </row>
    <row r="472" spans="1:41" x14ac:dyDescent="0.25">
      <c r="A472" s="37">
        <v>2013</v>
      </c>
      <c r="B472" s="37">
        <v>12</v>
      </c>
      <c r="C472" s="28">
        <f t="shared" si="7"/>
        <v>2013.9166666666667</v>
      </c>
      <c r="D472" s="42">
        <v>28.61</v>
      </c>
      <c r="E472" s="41">
        <v>28.65</v>
      </c>
      <c r="F472" s="41">
        <v>28.65</v>
      </c>
      <c r="G472" s="41">
        <v>28.82</v>
      </c>
      <c r="I472" s="41">
        <v>28.89</v>
      </c>
      <c r="J472" s="42">
        <v>28.19</v>
      </c>
      <c r="K472" s="41">
        <v>28.78</v>
      </c>
      <c r="L472" s="41">
        <v>28.2</v>
      </c>
      <c r="M472" s="42">
        <v>27.65</v>
      </c>
      <c r="N472" s="41">
        <v>28.71</v>
      </c>
      <c r="O472" s="41">
        <v>28.55</v>
      </c>
      <c r="P472" s="41">
        <v>28.55</v>
      </c>
      <c r="Q472" s="41">
        <v>28.55</v>
      </c>
      <c r="R472" s="41">
        <v>28.02</v>
      </c>
      <c r="S472" s="41">
        <v>28.56</v>
      </c>
      <c r="T472" s="41">
        <v>28.64</v>
      </c>
      <c r="U472" s="41">
        <v>29.47</v>
      </c>
      <c r="V472" s="41">
        <v>28.35</v>
      </c>
      <c r="W472" s="41">
        <v>28.72</v>
      </c>
      <c r="X472" s="41">
        <v>29.3</v>
      </c>
      <c r="Y472" s="42"/>
      <c r="AA472" s="41"/>
      <c r="AB472" s="28"/>
      <c r="AC472" s="28"/>
      <c r="AE472" s="28"/>
      <c r="AF472" s="28"/>
      <c r="AG472" s="28"/>
      <c r="AJ472" s="28"/>
      <c r="AK472" s="28"/>
      <c r="AL472" s="28"/>
      <c r="AM472" s="28"/>
      <c r="AN472" s="28"/>
    </row>
    <row r="473" spans="1:41" x14ac:dyDescent="0.25">
      <c r="A473" s="37">
        <v>2014</v>
      </c>
      <c r="B473" s="37">
        <v>1</v>
      </c>
      <c r="C473" s="28">
        <f t="shared" si="7"/>
        <v>2014</v>
      </c>
      <c r="D473" s="42">
        <v>27.9</v>
      </c>
      <c r="E473" s="41">
        <v>27.95</v>
      </c>
      <c r="F473" s="41">
        <v>27.92</v>
      </c>
      <c r="G473" s="41">
        <v>28.07</v>
      </c>
      <c r="I473" s="41">
        <v>28.2</v>
      </c>
      <c r="J473" s="42">
        <v>27.43</v>
      </c>
      <c r="K473" s="41">
        <v>28.2</v>
      </c>
      <c r="L473" s="41">
        <v>27.42</v>
      </c>
      <c r="M473" s="42">
        <v>27.53</v>
      </c>
      <c r="N473" s="41">
        <v>28.05</v>
      </c>
      <c r="O473" s="41">
        <v>27.8</v>
      </c>
      <c r="P473" s="41">
        <v>27.8</v>
      </c>
      <c r="Q473" s="41">
        <v>27.8</v>
      </c>
      <c r="R473" s="41">
        <v>27.38</v>
      </c>
      <c r="S473" s="41">
        <v>27.98</v>
      </c>
      <c r="T473" s="41">
        <v>27.95</v>
      </c>
      <c r="U473" s="41">
        <v>28.3</v>
      </c>
      <c r="V473" s="41">
        <v>27.77</v>
      </c>
      <c r="W473" s="41">
        <v>28.29</v>
      </c>
      <c r="X473" s="41">
        <v>28.54</v>
      </c>
      <c r="Y473" s="42"/>
      <c r="AA473" s="41"/>
      <c r="AB473" s="28"/>
      <c r="AC473" s="28"/>
      <c r="AE473" s="28"/>
      <c r="AF473" s="28"/>
      <c r="AG473" s="28"/>
      <c r="AJ473" s="28"/>
      <c r="AK473" s="28"/>
      <c r="AL473" s="28"/>
      <c r="AM473" s="28"/>
      <c r="AN473" s="28"/>
    </row>
    <row r="474" spans="1:41" x14ac:dyDescent="0.25">
      <c r="A474" s="37">
        <v>2014</v>
      </c>
      <c r="B474" s="37">
        <v>2</v>
      </c>
      <c r="C474" s="28">
        <f t="shared" si="7"/>
        <v>2014.0833333333333</v>
      </c>
      <c r="D474" s="42">
        <v>27.86</v>
      </c>
      <c r="E474" s="41">
        <v>27.87</v>
      </c>
      <c r="F474" s="41">
        <v>27.88</v>
      </c>
      <c r="G474" s="41">
        <v>27.98</v>
      </c>
      <c r="I474" s="41">
        <v>28.03</v>
      </c>
      <c r="J474" s="42">
        <v>27.47</v>
      </c>
      <c r="K474" s="41">
        <v>28.2</v>
      </c>
      <c r="L474" s="41">
        <v>27.44</v>
      </c>
      <c r="M474" s="42">
        <v>27.73</v>
      </c>
      <c r="N474" s="41">
        <v>27.92</v>
      </c>
      <c r="O474" s="41">
        <v>27.8</v>
      </c>
      <c r="P474" s="41">
        <v>27.8</v>
      </c>
      <c r="Q474" s="41">
        <v>27.8</v>
      </c>
      <c r="R474" s="41">
        <v>27.46</v>
      </c>
      <c r="S474" s="41">
        <v>27.92</v>
      </c>
      <c r="T474" s="41">
        <v>27.81</v>
      </c>
      <c r="U474" s="41">
        <v>27.85</v>
      </c>
      <c r="V474" s="41">
        <v>27.75</v>
      </c>
      <c r="W474" s="41">
        <v>28.08</v>
      </c>
      <c r="X474" s="41">
        <v>28.53</v>
      </c>
      <c r="Y474" s="42"/>
      <c r="AA474" s="41"/>
      <c r="AB474" s="28"/>
      <c r="AC474" s="28"/>
      <c r="AE474" s="28"/>
      <c r="AF474" s="28"/>
      <c r="AG474" s="28"/>
      <c r="AJ474" s="28"/>
      <c r="AK474" s="28"/>
      <c r="AL474" s="28"/>
      <c r="AM474" s="28"/>
      <c r="AN474" s="28"/>
    </row>
    <row r="475" spans="1:41" x14ac:dyDescent="0.25">
      <c r="A475" s="37">
        <v>2014</v>
      </c>
      <c r="B475" s="37">
        <v>3</v>
      </c>
      <c r="C475" s="28">
        <f t="shared" si="7"/>
        <v>2014.1666666666667</v>
      </c>
      <c r="D475" s="42">
        <v>28.37</v>
      </c>
      <c r="E475" s="41">
        <v>28.29</v>
      </c>
      <c r="F475" s="41">
        <v>28.16</v>
      </c>
      <c r="G475" s="41">
        <v>28.23</v>
      </c>
      <c r="I475" s="41">
        <v>28.38</v>
      </c>
      <c r="J475" s="42">
        <v>28.16</v>
      </c>
      <c r="K475" s="41">
        <v>28.8</v>
      </c>
      <c r="L475" s="41">
        <v>28.01</v>
      </c>
      <c r="M475" s="42">
        <v>28.83</v>
      </c>
      <c r="N475" s="41">
        <v>28.64</v>
      </c>
      <c r="O475" s="41">
        <v>28.5</v>
      </c>
      <c r="P475" s="41">
        <v>28.5</v>
      </c>
      <c r="Q475" s="41">
        <v>28.5</v>
      </c>
      <c r="R475" s="41">
        <v>28.08</v>
      </c>
      <c r="S475" s="41">
        <v>28.62</v>
      </c>
      <c r="T475" s="41">
        <v>28.46</v>
      </c>
      <c r="U475" s="41">
        <v>28.32</v>
      </c>
      <c r="V475" s="41">
        <v>28.6</v>
      </c>
      <c r="W475" s="41">
        <v>28.38</v>
      </c>
      <c r="X475" s="41">
        <v>29.09</v>
      </c>
      <c r="Y475" s="42"/>
      <c r="AA475" s="41"/>
      <c r="AB475" s="28"/>
      <c r="AC475" s="28"/>
      <c r="AE475" s="28"/>
      <c r="AF475" s="28"/>
      <c r="AG475" s="28"/>
      <c r="AJ475" s="28"/>
      <c r="AK475" s="28"/>
      <c r="AL475" s="28"/>
      <c r="AM475" s="28"/>
      <c r="AN475" s="28"/>
    </row>
    <row r="476" spans="1:41" x14ac:dyDescent="0.25">
      <c r="A476" s="37">
        <v>2014</v>
      </c>
      <c r="B476" s="37">
        <v>4</v>
      </c>
      <c r="C476" s="28">
        <f t="shared" si="7"/>
        <v>2014.25</v>
      </c>
      <c r="D476" s="42">
        <v>28.84</v>
      </c>
      <c r="E476" s="41">
        <v>28.82</v>
      </c>
      <c r="F476" s="41">
        <v>28.68</v>
      </c>
      <c r="G476" s="41">
        <v>28.75</v>
      </c>
      <c r="I476" s="41">
        <v>28.78</v>
      </c>
      <c r="J476" s="42">
        <v>28.34</v>
      </c>
      <c r="K476" s="41">
        <v>29.3</v>
      </c>
      <c r="L476" s="41">
        <v>27.77</v>
      </c>
      <c r="M476" s="42">
        <v>28.88</v>
      </c>
      <c r="N476" s="41">
        <v>29.17</v>
      </c>
      <c r="O476" s="41">
        <v>28.7</v>
      </c>
      <c r="P476" s="41">
        <v>28.7</v>
      </c>
      <c r="Q476" s="41">
        <v>28.7</v>
      </c>
      <c r="R476" s="41">
        <v>28.65</v>
      </c>
      <c r="S476" s="41">
        <v>29.04</v>
      </c>
      <c r="T476" s="41">
        <v>28.97</v>
      </c>
      <c r="U476" s="41">
        <v>28.95</v>
      </c>
      <c r="V476" s="41">
        <v>28.93</v>
      </c>
      <c r="W476" s="41">
        <v>28.88</v>
      </c>
      <c r="X476" s="41">
        <v>29.6</v>
      </c>
      <c r="Y476" s="42"/>
      <c r="AA476" s="41"/>
      <c r="AB476" s="28"/>
      <c r="AC476" s="28"/>
      <c r="AE476" s="28"/>
      <c r="AF476" s="28"/>
      <c r="AG476" s="28"/>
      <c r="AJ476" s="28"/>
      <c r="AK476" s="28"/>
      <c r="AL476" s="28"/>
      <c r="AM476" s="28"/>
      <c r="AN476" s="28"/>
    </row>
    <row r="477" spans="1:41" x14ac:dyDescent="0.25">
      <c r="A477" s="37">
        <v>2014</v>
      </c>
      <c r="B477" s="37">
        <v>5</v>
      </c>
      <c r="C477" s="28">
        <f t="shared" si="7"/>
        <v>2014.3333333333333</v>
      </c>
      <c r="D477" s="42">
        <v>29.35</v>
      </c>
      <c r="E477" s="41">
        <v>29.4</v>
      </c>
      <c r="F477" s="41">
        <v>29.18</v>
      </c>
      <c r="G477" s="41">
        <v>29.28</v>
      </c>
      <c r="I477" s="41">
        <v>29.32</v>
      </c>
      <c r="J477" s="42">
        <v>28.96</v>
      </c>
      <c r="K477" s="41">
        <v>29.6</v>
      </c>
      <c r="L477" s="41">
        <v>28.87</v>
      </c>
      <c r="M477" s="42">
        <v>28.38</v>
      </c>
      <c r="N477" s="41">
        <v>29.54</v>
      </c>
      <c r="O477" s="41">
        <v>28.9</v>
      </c>
      <c r="P477" s="41">
        <v>28.9</v>
      </c>
      <c r="Q477" s="41">
        <v>28.9</v>
      </c>
      <c r="R477" s="41">
        <v>29.08</v>
      </c>
      <c r="S477" s="41">
        <v>29.44</v>
      </c>
      <c r="T477" s="41">
        <v>29.4</v>
      </c>
      <c r="U477" s="41">
        <v>29.37</v>
      </c>
      <c r="V477" s="41">
        <v>28.97</v>
      </c>
      <c r="W477" s="41">
        <v>29.14</v>
      </c>
      <c r="X477" s="41">
        <v>30.33</v>
      </c>
      <c r="Y477" s="42"/>
      <c r="AA477" s="41"/>
      <c r="AB477" s="28"/>
      <c r="AC477" s="28"/>
      <c r="AE477" s="28"/>
      <c r="AF477" s="28"/>
      <c r="AG477" s="28"/>
      <c r="AJ477" s="28"/>
      <c r="AK477" s="28"/>
      <c r="AL477" s="28"/>
      <c r="AM477" s="28"/>
      <c r="AN477" s="28"/>
    </row>
    <row r="478" spans="1:41" x14ac:dyDescent="0.25">
      <c r="A478" s="37">
        <v>2014</v>
      </c>
      <c r="B478" s="37">
        <v>6</v>
      </c>
      <c r="C478" s="28">
        <f t="shared" si="7"/>
        <v>2014.4166666666667</v>
      </c>
      <c r="D478" s="42">
        <v>29.22</v>
      </c>
      <c r="E478" s="41">
        <v>29.25</v>
      </c>
      <c r="F478" s="41">
        <v>29.29</v>
      </c>
      <c r="G478" s="41">
        <v>29.24</v>
      </c>
      <c r="I478" s="41">
        <v>29.37</v>
      </c>
      <c r="J478" s="42">
        <v>28.94</v>
      </c>
      <c r="K478" s="41">
        <v>29.4</v>
      </c>
      <c r="L478" s="41">
        <v>28.85</v>
      </c>
      <c r="M478" s="42">
        <v>29.13</v>
      </c>
      <c r="N478" s="41">
        <v>29.4</v>
      </c>
      <c r="O478" s="41">
        <v>29.1</v>
      </c>
      <c r="P478" s="41">
        <v>29.1</v>
      </c>
      <c r="Q478" s="41">
        <v>29.1</v>
      </c>
      <c r="R478" s="41">
        <v>28.94</v>
      </c>
      <c r="S478" s="41">
        <v>29.32</v>
      </c>
      <c r="T478" s="41">
        <v>29.33</v>
      </c>
      <c r="U478" s="41">
        <v>29.57</v>
      </c>
      <c r="V478" s="41">
        <v>29.13</v>
      </c>
      <c r="W478" s="41">
        <v>29.25</v>
      </c>
      <c r="X478" s="41">
        <v>30.13</v>
      </c>
      <c r="Y478" s="42"/>
      <c r="AA478" s="41"/>
      <c r="AB478" s="28"/>
      <c r="AC478" s="28"/>
      <c r="AE478" s="28"/>
      <c r="AF478" s="28"/>
      <c r="AG478" s="28"/>
      <c r="AJ478" s="28"/>
      <c r="AK478" s="28"/>
      <c r="AL478" s="28"/>
      <c r="AM478" s="28"/>
      <c r="AN478" s="28"/>
    </row>
    <row r="479" spans="1:41" x14ac:dyDescent="0.25">
      <c r="A479" s="37">
        <v>2014</v>
      </c>
      <c r="B479" s="37">
        <v>7</v>
      </c>
      <c r="C479" s="28">
        <f t="shared" si="7"/>
        <v>2014.5</v>
      </c>
      <c r="D479" s="42">
        <v>29.1</v>
      </c>
      <c r="E479" s="41">
        <v>29.08</v>
      </c>
      <c r="F479" s="41">
        <v>29.3</v>
      </c>
      <c r="G479" s="41">
        <v>29.06</v>
      </c>
      <c r="I479" s="41">
        <v>29.45</v>
      </c>
      <c r="J479" s="42">
        <v>28.1</v>
      </c>
      <c r="K479" s="41">
        <v>28.6</v>
      </c>
      <c r="L479" s="41">
        <v>28.33</v>
      </c>
      <c r="M479" s="42">
        <v>28.55</v>
      </c>
      <c r="N479" s="41">
        <v>28.59</v>
      </c>
      <c r="O479" s="41">
        <v>28.5</v>
      </c>
      <c r="P479" s="41">
        <v>28.5</v>
      </c>
      <c r="Q479" s="41">
        <v>28.5</v>
      </c>
      <c r="R479" s="41">
        <v>28.31</v>
      </c>
      <c r="S479" s="41">
        <v>28.51</v>
      </c>
      <c r="T479" s="41">
        <v>28.71</v>
      </c>
      <c r="U479" s="41">
        <v>29.1</v>
      </c>
      <c r="V479" s="41">
        <v>28.47</v>
      </c>
      <c r="W479" s="41">
        <v>28.6</v>
      </c>
      <c r="X479" s="41">
        <v>29.63</v>
      </c>
      <c r="Y479" s="42"/>
      <c r="AA479" s="41"/>
      <c r="AB479" s="28"/>
      <c r="AC479" s="28"/>
      <c r="AE479" s="28"/>
      <c r="AF479" s="28"/>
    </row>
    <row r="480" spans="1:41" x14ac:dyDescent="0.25">
      <c r="A480" s="37">
        <v>2014</v>
      </c>
      <c r="B480" s="37">
        <v>8</v>
      </c>
      <c r="C480" s="28">
        <f t="shared" si="7"/>
        <v>2014.5833333333333</v>
      </c>
      <c r="D480" s="42">
        <v>28.87</v>
      </c>
      <c r="E480" s="41">
        <v>28.85</v>
      </c>
      <c r="F480" s="41">
        <v>28.91</v>
      </c>
      <c r="G480" s="41">
        <v>28.82</v>
      </c>
      <c r="I480" s="41">
        <v>29.04</v>
      </c>
      <c r="J480" s="42">
        <v>28.14</v>
      </c>
      <c r="K480" s="41">
        <v>28.9</v>
      </c>
      <c r="L480" s="41">
        <v>28.14</v>
      </c>
      <c r="M480" s="42">
        <v>28.58</v>
      </c>
      <c r="N480" s="41">
        <v>28.88</v>
      </c>
      <c r="O480" s="41">
        <v>28.4</v>
      </c>
      <c r="P480" s="41">
        <v>28.4</v>
      </c>
      <c r="Q480" s="41">
        <v>28.4</v>
      </c>
      <c r="R480" s="41">
        <v>28.52</v>
      </c>
      <c r="S480" s="41">
        <v>28.79</v>
      </c>
      <c r="T480" s="41">
        <v>28.84</v>
      </c>
      <c r="U480" s="41">
        <v>28.9</v>
      </c>
      <c r="V480" s="41">
        <v>28.4</v>
      </c>
      <c r="W480" s="41">
        <v>28.92</v>
      </c>
      <c r="X480" s="41">
        <v>29.93</v>
      </c>
      <c r="Y480" s="42"/>
      <c r="AA480" s="41"/>
      <c r="AB480" s="28"/>
      <c r="AE480" s="28"/>
      <c r="AF480" s="28"/>
    </row>
    <row r="481" spans="1:32" x14ac:dyDescent="0.25">
      <c r="A481" s="37">
        <v>2014</v>
      </c>
      <c r="B481" s="37">
        <v>9</v>
      </c>
      <c r="C481" s="28">
        <f t="shared" si="7"/>
        <v>2014.6666666666667</v>
      </c>
      <c r="D481" s="42">
        <v>29.23</v>
      </c>
      <c r="E481" s="41">
        <v>29.19</v>
      </c>
      <c r="F481" s="41">
        <v>29.3</v>
      </c>
      <c r="G481" s="41">
        <v>29.13</v>
      </c>
      <c r="H481" s="41">
        <v>29.14</v>
      </c>
      <c r="I481" s="41">
        <v>29.55</v>
      </c>
      <c r="J481" s="42">
        <v>28.98</v>
      </c>
      <c r="K481" s="41">
        <v>29.6</v>
      </c>
      <c r="L481" s="41">
        <v>28.62</v>
      </c>
      <c r="M481" s="42">
        <v>28.03</v>
      </c>
      <c r="N481" s="41">
        <v>29.54</v>
      </c>
      <c r="O481" s="41">
        <v>28.9</v>
      </c>
      <c r="P481" s="41">
        <v>28.9</v>
      </c>
      <c r="Q481" s="41">
        <v>28.9</v>
      </c>
      <c r="R481" s="41">
        <v>29.06</v>
      </c>
      <c r="S481" s="41">
        <v>29.41</v>
      </c>
      <c r="T481" s="41">
        <v>29.38</v>
      </c>
      <c r="U481" s="41">
        <v>29.08</v>
      </c>
      <c r="V481" s="41">
        <v>28.85</v>
      </c>
      <c r="W481" s="41">
        <v>29.61</v>
      </c>
      <c r="X481" s="41">
        <v>30.42</v>
      </c>
      <c r="Y481" s="42"/>
      <c r="AA481" s="41"/>
      <c r="AB481" s="28"/>
      <c r="AE481" s="28"/>
      <c r="AF481" s="28"/>
    </row>
    <row r="482" spans="1:32" x14ac:dyDescent="0.25">
      <c r="A482" s="37">
        <v>2014</v>
      </c>
      <c r="B482" s="37">
        <v>10</v>
      </c>
      <c r="C482" s="28">
        <f t="shared" si="7"/>
        <v>2014.75</v>
      </c>
      <c r="D482" s="42">
        <v>29.11</v>
      </c>
      <c r="E482" s="41">
        <v>29.02</v>
      </c>
      <c r="F482" s="41">
        <v>29.35</v>
      </c>
      <c r="G482" s="41">
        <v>29.03</v>
      </c>
      <c r="H482" s="41">
        <v>29.42</v>
      </c>
      <c r="I482" s="41">
        <v>29.63</v>
      </c>
      <c r="J482" s="42">
        <v>28.45</v>
      </c>
      <c r="K482" s="41">
        <v>29.6</v>
      </c>
      <c r="L482" s="41">
        <v>28.22</v>
      </c>
      <c r="M482" s="42">
        <v>28.94</v>
      </c>
      <c r="N482" s="41">
        <v>29.42</v>
      </c>
      <c r="O482" s="41">
        <v>28.9</v>
      </c>
      <c r="P482" s="41">
        <v>28.9</v>
      </c>
      <c r="Q482" s="41">
        <v>28.9</v>
      </c>
      <c r="R482" s="41">
        <v>28.95</v>
      </c>
      <c r="S482" s="41">
        <v>29.39</v>
      </c>
      <c r="T482" s="41">
        <v>29.59</v>
      </c>
      <c r="U482" s="41">
        <v>29.37</v>
      </c>
      <c r="V482" s="41">
        <v>28.75</v>
      </c>
      <c r="W482" s="41">
        <v>29.63</v>
      </c>
      <c r="X482" s="41">
        <v>30.31</v>
      </c>
      <c r="Y482" s="42"/>
      <c r="AA482" s="41"/>
      <c r="AB482" s="28"/>
      <c r="AE482" s="28"/>
      <c r="AF482" s="28"/>
    </row>
    <row r="483" spans="1:32" x14ac:dyDescent="0.25">
      <c r="A483" s="37">
        <v>2014</v>
      </c>
      <c r="B483" s="37">
        <v>11</v>
      </c>
      <c r="C483" s="28">
        <f t="shared" si="7"/>
        <v>2014.8333333333333</v>
      </c>
      <c r="D483" s="42">
        <v>28.82</v>
      </c>
      <c r="E483" s="41">
        <v>28.77</v>
      </c>
      <c r="F483" s="41">
        <v>29.04</v>
      </c>
      <c r="G483" s="41">
        <v>28.66</v>
      </c>
      <c r="H483" s="41">
        <v>28.95</v>
      </c>
      <c r="I483" s="41">
        <v>29.27</v>
      </c>
      <c r="J483" s="42">
        <v>27.79</v>
      </c>
      <c r="K483" s="41">
        <v>28.7</v>
      </c>
      <c r="L483" s="41">
        <v>27.79</v>
      </c>
      <c r="M483" s="42">
        <v>28.12</v>
      </c>
      <c r="N483" s="41">
        <v>28.59</v>
      </c>
      <c r="O483" s="41">
        <v>28.3</v>
      </c>
      <c r="P483" s="41">
        <v>28.3</v>
      </c>
      <c r="Q483" s="41">
        <v>28.3</v>
      </c>
      <c r="R483" s="41">
        <v>28.05</v>
      </c>
      <c r="S483" s="41">
        <v>28.52</v>
      </c>
      <c r="T483" s="41">
        <v>28.78</v>
      </c>
      <c r="U483" s="41">
        <v>29.75</v>
      </c>
      <c r="V483" s="41">
        <v>28.53</v>
      </c>
      <c r="W483" s="41">
        <v>28.87</v>
      </c>
      <c r="X483" s="41">
        <v>28.9</v>
      </c>
      <c r="Y483" s="42"/>
      <c r="AA483" s="41"/>
      <c r="AB483" s="28"/>
      <c r="AE483" s="28"/>
      <c r="AF483" s="28"/>
    </row>
    <row r="484" spans="1:32" x14ac:dyDescent="0.25">
      <c r="A484" s="37">
        <v>2014</v>
      </c>
      <c r="B484" s="37">
        <v>12</v>
      </c>
      <c r="C484" s="28">
        <f t="shared" si="7"/>
        <v>2014.9166666666667</v>
      </c>
      <c r="D484" s="42">
        <v>28.04</v>
      </c>
      <c r="E484" s="41">
        <v>28</v>
      </c>
      <c r="F484" s="41">
        <v>28.17</v>
      </c>
      <c r="G484" s="41">
        <v>27.79</v>
      </c>
      <c r="H484" s="41">
        <v>28.13</v>
      </c>
      <c r="I484" s="41">
        <v>28.34</v>
      </c>
      <c r="J484" s="42">
        <v>27.02</v>
      </c>
      <c r="K484" s="41">
        <v>27.8</v>
      </c>
      <c r="L484" s="41">
        <v>27.26</v>
      </c>
      <c r="M484" s="42">
        <v>27.93</v>
      </c>
      <c r="N484" s="41">
        <v>27.75</v>
      </c>
      <c r="O484" s="41">
        <v>27.3</v>
      </c>
      <c r="P484" s="41">
        <v>27.3</v>
      </c>
      <c r="Q484" s="41">
        <v>27.3</v>
      </c>
      <c r="R484" s="41">
        <v>27.33</v>
      </c>
      <c r="S484" s="41">
        <v>27.59</v>
      </c>
      <c r="T484" s="41">
        <v>27.61</v>
      </c>
      <c r="U484" s="41">
        <v>28.38</v>
      </c>
      <c r="V484" s="41">
        <v>27.35</v>
      </c>
      <c r="W484" s="41">
        <v>28.23</v>
      </c>
      <c r="X484" s="41">
        <v>28.37</v>
      </c>
      <c r="Y484" s="42"/>
      <c r="AA484" s="41"/>
      <c r="AB484" s="28"/>
      <c r="AE484" s="28"/>
      <c r="AF484" s="28"/>
    </row>
    <row r="485" spans="1:32" x14ac:dyDescent="0.25">
      <c r="A485" s="37">
        <v>2015</v>
      </c>
      <c r="B485" s="37">
        <v>1</v>
      </c>
      <c r="C485" s="28">
        <f t="shared" si="7"/>
        <v>2015</v>
      </c>
      <c r="D485" s="42">
        <v>27.72</v>
      </c>
      <c r="E485" s="41">
        <v>27.67</v>
      </c>
      <c r="F485" s="41">
        <v>27.85</v>
      </c>
      <c r="G485" s="68">
        <v>27.34</v>
      </c>
      <c r="H485" s="41">
        <v>27.82</v>
      </c>
      <c r="I485" s="41">
        <v>28.06</v>
      </c>
      <c r="J485" s="42">
        <v>26.93</v>
      </c>
      <c r="K485" s="37">
        <v>27.7</v>
      </c>
      <c r="L485" s="41">
        <v>27.07</v>
      </c>
      <c r="M485" s="42">
        <v>27.55</v>
      </c>
      <c r="N485" s="41">
        <v>27.65</v>
      </c>
      <c r="O485" s="41">
        <v>27.7</v>
      </c>
      <c r="P485" s="41">
        <v>27.7</v>
      </c>
      <c r="Q485" s="41">
        <v>27.7</v>
      </c>
      <c r="R485" s="41">
        <v>27.07</v>
      </c>
      <c r="S485" s="41">
        <v>27.57</v>
      </c>
      <c r="T485" s="41">
        <v>27.78</v>
      </c>
      <c r="U485" s="41">
        <v>27.78</v>
      </c>
      <c r="V485" s="41">
        <v>27.55</v>
      </c>
      <c r="W485" s="41">
        <v>27.85</v>
      </c>
      <c r="X485" s="41">
        <v>28.71</v>
      </c>
      <c r="Y485" s="42"/>
      <c r="AA485" s="41"/>
      <c r="AB485" s="28"/>
      <c r="AE485" s="28"/>
      <c r="AF485" s="28"/>
    </row>
    <row r="486" spans="1:32" x14ac:dyDescent="0.25">
      <c r="A486" s="37">
        <v>2015</v>
      </c>
      <c r="B486" s="37">
        <v>2</v>
      </c>
      <c r="C486" s="28">
        <f t="shared" si="7"/>
        <v>2015.0833333333333</v>
      </c>
      <c r="D486" s="42">
        <v>27.89</v>
      </c>
      <c r="E486" s="41">
        <v>27.86</v>
      </c>
      <c r="F486" s="41">
        <v>27.93</v>
      </c>
      <c r="G486" s="68">
        <v>27.53</v>
      </c>
      <c r="H486" s="41">
        <v>27.89</v>
      </c>
      <c r="I486" s="41">
        <v>28.14</v>
      </c>
      <c r="J486" s="42">
        <v>27.32</v>
      </c>
      <c r="K486" s="37">
        <v>27.8</v>
      </c>
      <c r="L486" s="41">
        <v>26.84</v>
      </c>
      <c r="M486" s="42">
        <v>27.3</v>
      </c>
      <c r="N486" s="41">
        <v>27.69</v>
      </c>
      <c r="O486" s="41">
        <v>27.4</v>
      </c>
      <c r="P486" s="41">
        <v>27.4</v>
      </c>
      <c r="Q486" s="41">
        <v>27.4</v>
      </c>
      <c r="R486" s="41">
        <v>27.21</v>
      </c>
      <c r="S486" s="41">
        <v>27.48</v>
      </c>
      <c r="T486" s="41">
        <v>27.48</v>
      </c>
      <c r="U486" s="41">
        <v>27.62</v>
      </c>
      <c r="V486" s="41">
        <v>27</v>
      </c>
      <c r="W486" s="41">
        <v>27.66</v>
      </c>
      <c r="X486" s="41">
        <v>28.34</v>
      </c>
      <c r="Y486" s="42"/>
      <c r="AA486" s="41"/>
      <c r="AB486" s="28"/>
      <c r="AE486" s="28"/>
      <c r="AF486" s="28"/>
    </row>
    <row r="487" spans="1:32" x14ac:dyDescent="0.25">
      <c r="A487" s="37">
        <v>2015</v>
      </c>
      <c r="B487" s="37">
        <v>3</v>
      </c>
      <c r="C487" s="28">
        <f t="shared" si="7"/>
        <v>2015.1666666666667</v>
      </c>
      <c r="D487" s="42">
        <v>27.97</v>
      </c>
      <c r="E487" s="41">
        <v>27.97</v>
      </c>
      <c r="F487" s="41">
        <v>27.94</v>
      </c>
      <c r="G487" s="68">
        <v>27.48</v>
      </c>
      <c r="H487" s="41">
        <v>27.9</v>
      </c>
      <c r="I487" s="41">
        <v>28.15</v>
      </c>
      <c r="J487" s="42">
        <v>27.97</v>
      </c>
      <c r="K487" s="37">
        <v>28.3</v>
      </c>
      <c r="L487" s="41">
        <v>27.6</v>
      </c>
      <c r="M487" s="42">
        <v>28</v>
      </c>
      <c r="N487" s="41">
        <v>28.18</v>
      </c>
      <c r="O487" s="41">
        <v>28.1</v>
      </c>
      <c r="P487" s="41">
        <v>28.1</v>
      </c>
      <c r="Q487" s="41">
        <v>28.1</v>
      </c>
      <c r="R487" s="41">
        <v>27.59</v>
      </c>
      <c r="S487" s="41">
        <v>28.07</v>
      </c>
      <c r="T487" s="41">
        <v>28.1</v>
      </c>
      <c r="U487" s="41">
        <v>27.92</v>
      </c>
      <c r="V487" s="41">
        <v>28.12</v>
      </c>
      <c r="W487" s="41">
        <v>27.99</v>
      </c>
      <c r="X487" s="41">
        <v>28.67</v>
      </c>
      <c r="Y487" s="42"/>
      <c r="AA487" s="41"/>
      <c r="AB487" s="28"/>
      <c r="AE487" s="28"/>
      <c r="AF487" s="28"/>
    </row>
    <row r="488" spans="1:32" x14ac:dyDescent="0.25">
      <c r="A488" s="37">
        <v>2015</v>
      </c>
      <c r="B488" s="37">
        <v>4</v>
      </c>
      <c r="C488" s="28">
        <f t="shared" si="7"/>
        <v>2015.25</v>
      </c>
      <c r="D488" s="42">
        <v>28.93</v>
      </c>
      <c r="E488" s="41">
        <v>28.97</v>
      </c>
      <c r="F488" s="41">
        <v>28.88</v>
      </c>
      <c r="G488" s="68">
        <v>28.4</v>
      </c>
      <c r="H488" s="41">
        <v>28.61</v>
      </c>
      <c r="I488" s="41">
        <v>28.88</v>
      </c>
      <c r="J488" s="42">
        <v>27.79</v>
      </c>
      <c r="K488" s="37">
        <v>28.8</v>
      </c>
      <c r="L488" s="41">
        <v>27.82</v>
      </c>
      <c r="M488" s="42">
        <v>29.23</v>
      </c>
      <c r="N488" s="41">
        <v>28.69</v>
      </c>
      <c r="O488" s="41">
        <v>29.3</v>
      </c>
      <c r="P488" s="41">
        <v>29.3</v>
      </c>
      <c r="Q488" s="41">
        <v>29.3</v>
      </c>
      <c r="R488" s="41">
        <v>28.24</v>
      </c>
      <c r="S488" s="41">
        <v>28.58</v>
      </c>
      <c r="T488" s="41">
        <v>28.52</v>
      </c>
      <c r="U488" s="41">
        <v>28.37</v>
      </c>
      <c r="V488" s="41">
        <v>29</v>
      </c>
      <c r="W488" s="41">
        <v>28.38</v>
      </c>
      <c r="X488" s="41">
        <v>29.14</v>
      </c>
      <c r="Y488" s="42"/>
      <c r="AA488" s="41"/>
      <c r="AB488" s="28"/>
      <c r="AE488" s="28"/>
      <c r="AF488" s="28"/>
    </row>
    <row r="489" spans="1:32" x14ac:dyDescent="0.25">
      <c r="A489" s="37">
        <v>2015</v>
      </c>
      <c r="B489" s="37">
        <v>5</v>
      </c>
      <c r="C489" s="28">
        <f t="shared" si="7"/>
        <v>2015.3333333333333</v>
      </c>
      <c r="D489" s="42">
        <v>28.9</v>
      </c>
      <c r="E489" s="41">
        <v>28.93</v>
      </c>
      <c r="F489" s="41">
        <v>28.86</v>
      </c>
      <c r="G489" s="68">
        <v>28.37</v>
      </c>
      <c r="H489" s="41">
        <v>28.81</v>
      </c>
      <c r="I489" s="41">
        <v>29</v>
      </c>
      <c r="J489" s="42">
        <v>28.05</v>
      </c>
      <c r="K489" s="41">
        <v>29</v>
      </c>
      <c r="L489" s="41">
        <v>28.25</v>
      </c>
      <c r="M489" s="42">
        <v>29.5</v>
      </c>
      <c r="N489" s="41">
        <v>29.06</v>
      </c>
      <c r="O489" s="41">
        <v>29.5</v>
      </c>
      <c r="P489" s="41">
        <v>29.5</v>
      </c>
      <c r="Q489" s="41">
        <v>29.5</v>
      </c>
      <c r="R489" s="41">
        <v>28.71</v>
      </c>
      <c r="S489" s="41">
        <v>28.85</v>
      </c>
      <c r="T489" s="41">
        <v>29.03</v>
      </c>
      <c r="V489" s="41">
        <v>29.5</v>
      </c>
      <c r="W489" s="41">
        <v>29.1</v>
      </c>
      <c r="X489" s="41">
        <v>29.87</v>
      </c>
      <c r="Y489" s="42"/>
      <c r="AA489" s="41"/>
      <c r="AB489" s="28"/>
      <c r="AE489" s="28"/>
      <c r="AF489" s="28"/>
    </row>
    <row r="490" spans="1:32" x14ac:dyDescent="0.25">
      <c r="A490" s="37">
        <v>2015</v>
      </c>
      <c r="B490" s="37">
        <v>6</v>
      </c>
      <c r="C490" s="28">
        <f t="shared" si="7"/>
        <v>2015.4166666666667</v>
      </c>
      <c r="D490" s="42">
        <v>29.73</v>
      </c>
      <c r="E490" s="41">
        <v>29.79</v>
      </c>
      <c r="F490" s="41">
        <v>29.61</v>
      </c>
      <c r="G490" s="68">
        <v>29.14</v>
      </c>
      <c r="H490" s="41">
        <v>29.32</v>
      </c>
      <c r="I490" s="41">
        <v>29.76</v>
      </c>
      <c r="J490" s="42">
        <v>28.69</v>
      </c>
      <c r="K490" s="41">
        <v>29.6</v>
      </c>
      <c r="L490" s="41">
        <v>28.39</v>
      </c>
      <c r="M490" s="42"/>
      <c r="N490" s="41">
        <v>29.63</v>
      </c>
      <c r="O490" s="41"/>
      <c r="P490" s="41"/>
      <c r="Q490" s="41"/>
      <c r="R490" s="41">
        <v>29.16</v>
      </c>
      <c r="S490" s="41">
        <v>29.31</v>
      </c>
      <c r="T490" s="41">
        <v>29.32</v>
      </c>
      <c r="U490" s="41"/>
      <c r="V490" s="41"/>
      <c r="W490" s="41">
        <v>29.41</v>
      </c>
      <c r="X490" s="41">
        <v>30.5</v>
      </c>
      <c r="Y490" s="42"/>
      <c r="AA490" s="41"/>
      <c r="AB490" s="28"/>
      <c r="AE490" s="28"/>
      <c r="AF490" s="28"/>
    </row>
    <row r="491" spans="1:32" x14ac:dyDescent="0.25">
      <c r="A491" s="37">
        <v>2015</v>
      </c>
      <c r="B491" s="37">
        <v>7</v>
      </c>
      <c r="C491" s="28">
        <f t="shared" si="7"/>
        <v>2015.5</v>
      </c>
      <c r="D491" s="42">
        <v>28.75</v>
      </c>
      <c r="E491" s="41">
        <v>28.87</v>
      </c>
      <c r="F491" s="41">
        <v>28.89</v>
      </c>
      <c r="G491" s="68">
        <v>28.3</v>
      </c>
      <c r="H491" s="41">
        <v>28.77</v>
      </c>
      <c r="I491" s="41">
        <v>29.11</v>
      </c>
      <c r="J491" s="42">
        <v>27.85</v>
      </c>
      <c r="K491" s="41">
        <v>28.8</v>
      </c>
      <c r="L491" s="41">
        <v>28.08</v>
      </c>
      <c r="M491" s="42">
        <v>28.4</v>
      </c>
      <c r="N491" s="41">
        <v>28.82</v>
      </c>
      <c r="O491" s="41"/>
      <c r="P491" s="41"/>
      <c r="Q491" s="41"/>
      <c r="R491" s="41">
        <v>28.51</v>
      </c>
      <c r="S491" s="41">
        <v>28.72</v>
      </c>
      <c r="T491" s="41">
        <v>28.97</v>
      </c>
      <c r="U491" s="41">
        <v>28.98</v>
      </c>
      <c r="V491" s="41"/>
      <c r="W491" s="41">
        <v>29.18</v>
      </c>
      <c r="X491" s="41">
        <v>30.09</v>
      </c>
      <c r="Y491" s="42"/>
      <c r="AB491" s="28"/>
      <c r="AE491" s="28"/>
      <c r="AF491" s="28"/>
    </row>
    <row r="492" spans="1:32" x14ac:dyDescent="0.25">
      <c r="A492" s="37">
        <v>2015</v>
      </c>
      <c r="B492" s="37">
        <v>8</v>
      </c>
      <c r="C492" s="28">
        <f t="shared" si="7"/>
        <v>2015.5833333333333</v>
      </c>
      <c r="D492" s="42">
        <v>28.74</v>
      </c>
      <c r="E492" s="41">
        <v>29.01</v>
      </c>
      <c r="F492" s="41">
        <v>29.04</v>
      </c>
      <c r="G492" s="68">
        <v>28.43</v>
      </c>
      <c r="H492" s="41">
        <v>28.79</v>
      </c>
      <c r="I492" s="41">
        <v>29.25</v>
      </c>
      <c r="J492" s="42">
        <v>28.05</v>
      </c>
      <c r="K492" s="41">
        <v>28.9</v>
      </c>
      <c r="L492" s="41">
        <v>28.18</v>
      </c>
      <c r="M492" s="42"/>
      <c r="N492" s="41">
        <v>28.92</v>
      </c>
      <c r="O492" s="41"/>
      <c r="P492" s="41"/>
      <c r="Q492" s="41"/>
      <c r="R492" s="41">
        <v>28.77</v>
      </c>
      <c r="S492" s="41">
        <v>28.74</v>
      </c>
      <c r="T492" s="41">
        <v>28.8</v>
      </c>
      <c r="U492" s="41">
        <v>28.78</v>
      </c>
      <c r="V492" s="41"/>
      <c r="W492" s="41">
        <v>28.93</v>
      </c>
      <c r="X492" s="41">
        <v>30.06</v>
      </c>
      <c r="Y492" s="42"/>
    </row>
    <row r="493" spans="1:32" x14ac:dyDescent="0.25">
      <c r="A493" s="37">
        <v>2015</v>
      </c>
      <c r="B493" s="37">
        <v>9</v>
      </c>
      <c r="C493" s="28">
        <f t="shared" si="7"/>
        <v>2015.6666666666667</v>
      </c>
      <c r="D493" s="42">
        <v>29.18</v>
      </c>
      <c r="E493" s="41">
        <v>29.77</v>
      </c>
      <c r="F493" s="41">
        <v>29.4</v>
      </c>
      <c r="G493" s="68">
        <v>28.95</v>
      </c>
      <c r="H493" s="41">
        <v>29.35</v>
      </c>
      <c r="I493" s="41">
        <v>29.56</v>
      </c>
      <c r="J493" s="42">
        <v>28.5</v>
      </c>
      <c r="K493" s="41">
        <v>29.5</v>
      </c>
      <c r="L493" s="41">
        <v>28.42</v>
      </c>
      <c r="M493" s="42"/>
      <c r="N493" s="41">
        <v>29.47</v>
      </c>
      <c r="O493" s="41"/>
      <c r="P493" s="41"/>
      <c r="Q493" s="41"/>
      <c r="R493" s="41">
        <v>29.17</v>
      </c>
      <c r="S493" s="41">
        <v>29.21</v>
      </c>
      <c r="T493" s="41">
        <v>29.13</v>
      </c>
      <c r="U493" s="41">
        <v>29.11</v>
      </c>
      <c r="V493" s="41"/>
      <c r="W493" s="41">
        <v>29.55</v>
      </c>
      <c r="X493" s="41">
        <v>30.08</v>
      </c>
    </row>
    <row r="494" spans="1:32" x14ac:dyDescent="0.25">
      <c r="A494" s="37">
        <v>2015</v>
      </c>
      <c r="B494" s="37">
        <v>10</v>
      </c>
      <c r="C494" s="28">
        <f t="shared" si="7"/>
        <v>2015.75</v>
      </c>
      <c r="D494" s="42">
        <v>29.75</v>
      </c>
      <c r="E494" s="41">
        <v>29.93</v>
      </c>
      <c r="F494" s="41">
        <v>30.14</v>
      </c>
      <c r="G494" s="41">
        <v>29.52</v>
      </c>
      <c r="H494" s="41">
        <v>30.16</v>
      </c>
      <c r="I494" s="41">
        <v>30.49</v>
      </c>
      <c r="J494" s="42">
        <v>29.59</v>
      </c>
      <c r="K494" s="41">
        <v>30.5</v>
      </c>
      <c r="L494" s="41">
        <v>29.52</v>
      </c>
      <c r="M494" s="42">
        <v>28</v>
      </c>
      <c r="N494" s="41">
        <v>30.48</v>
      </c>
      <c r="O494" s="41"/>
      <c r="P494" s="41"/>
      <c r="Q494" s="41"/>
      <c r="R494" s="41">
        <v>30.07</v>
      </c>
      <c r="S494" s="41">
        <v>30.34</v>
      </c>
      <c r="T494" s="41">
        <v>30.27</v>
      </c>
      <c r="U494" s="41">
        <v>29.63</v>
      </c>
      <c r="V494" s="41"/>
      <c r="W494" s="41">
        <v>30.5</v>
      </c>
      <c r="X494" s="41">
        <v>31.48</v>
      </c>
    </row>
    <row r="495" spans="1:32" x14ac:dyDescent="0.25">
      <c r="A495" s="37">
        <v>2015</v>
      </c>
      <c r="B495" s="37">
        <v>11</v>
      </c>
      <c r="C495" s="28">
        <f t="shared" si="7"/>
        <v>2015.8333333333333</v>
      </c>
      <c r="D495" s="42">
        <v>29.72</v>
      </c>
      <c r="E495" s="41">
        <v>29.6</v>
      </c>
      <c r="F495" s="41">
        <v>29.68</v>
      </c>
      <c r="G495" s="41">
        <v>29.78</v>
      </c>
      <c r="H495" s="41">
        <v>29.94</v>
      </c>
      <c r="I495" s="41">
        <v>30.18</v>
      </c>
      <c r="J495" s="42">
        <v>28.57</v>
      </c>
      <c r="K495" s="37">
        <v>30.1</v>
      </c>
      <c r="L495" s="41">
        <v>28.99</v>
      </c>
      <c r="M495" s="42"/>
      <c r="N495" s="41">
        <v>30.06</v>
      </c>
      <c r="O495" s="41"/>
      <c r="P495" s="41"/>
      <c r="Q495" s="41"/>
      <c r="R495" s="41">
        <v>29.58</v>
      </c>
      <c r="S495" s="41">
        <v>29.96</v>
      </c>
      <c r="T495" s="41">
        <v>30.11</v>
      </c>
      <c r="U495" s="41">
        <v>30.11</v>
      </c>
      <c r="V495" s="41"/>
      <c r="W495" s="41"/>
      <c r="X495" s="41">
        <v>30.61</v>
      </c>
    </row>
    <row r="496" spans="1:32" x14ac:dyDescent="0.25">
      <c r="A496" s="37">
        <v>2015</v>
      </c>
      <c r="B496" s="37">
        <v>12</v>
      </c>
      <c r="C496" s="28">
        <f t="shared" si="7"/>
        <v>2015.9166666666667</v>
      </c>
      <c r="D496" s="42">
        <v>28.97</v>
      </c>
      <c r="E496" s="41">
        <v>28.94</v>
      </c>
      <c r="F496" s="41">
        <v>28.96</v>
      </c>
      <c r="G496" s="41">
        <v>29.09</v>
      </c>
      <c r="H496" s="41">
        <v>29.24</v>
      </c>
      <c r="I496" s="41">
        <v>29.46</v>
      </c>
      <c r="J496" s="42">
        <v>28.61</v>
      </c>
      <c r="K496" s="37">
        <v>29.1</v>
      </c>
      <c r="L496" s="41">
        <v>28.76</v>
      </c>
      <c r="M496" s="42"/>
      <c r="N496" s="41">
        <v>29.15</v>
      </c>
      <c r="O496" s="41"/>
      <c r="P496" s="41"/>
      <c r="Q496" s="41"/>
      <c r="R496" s="41">
        <v>28.81</v>
      </c>
      <c r="S496" s="41">
        <v>28.94</v>
      </c>
      <c r="T496" s="41">
        <v>28.96</v>
      </c>
      <c r="U496" s="41">
        <v>29.35</v>
      </c>
      <c r="V496" s="41"/>
      <c r="W496" s="41"/>
      <c r="X496" s="41">
        <v>29.66</v>
      </c>
    </row>
    <row r="497" spans="1:24" x14ac:dyDescent="0.25">
      <c r="A497" s="37">
        <v>2016</v>
      </c>
      <c r="B497" s="37">
        <v>1</v>
      </c>
      <c r="C497" s="28">
        <f t="shared" si="7"/>
        <v>2016</v>
      </c>
      <c r="D497" s="42">
        <v>28.45</v>
      </c>
      <c r="E497" s="41">
        <v>28.43</v>
      </c>
      <c r="F497" s="41">
        <v>28.38</v>
      </c>
      <c r="G497" s="41">
        <v>28.47</v>
      </c>
      <c r="H497" s="41">
        <v>28.93</v>
      </c>
      <c r="I497" s="41">
        <v>28.97</v>
      </c>
      <c r="J497" s="42">
        <v>28.17</v>
      </c>
      <c r="K497" s="37">
        <v>28.9</v>
      </c>
      <c r="L497" s="41">
        <v>28.4</v>
      </c>
      <c r="M497" s="42">
        <v>30</v>
      </c>
      <c r="N497" s="41">
        <v>28.84</v>
      </c>
      <c r="O497" s="41"/>
      <c r="P497" s="41"/>
      <c r="Q497" s="41"/>
      <c r="R497" s="41">
        <v>28.24</v>
      </c>
      <c r="S497" s="41">
        <v>28.84</v>
      </c>
      <c r="T497" s="41">
        <v>28.86</v>
      </c>
      <c r="U497" s="41">
        <v>28.83</v>
      </c>
      <c r="V497" s="41"/>
      <c r="W497" s="41"/>
      <c r="X497" s="41">
        <v>29.59</v>
      </c>
    </row>
    <row r="498" spans="1:24" x14ac:dyDescent="0.25">
      <c r="A498" s="37">
        <v>2016</v>
      </c>
      <c r="B498" s="37">
        <v>2</v>
      </c>
      <c r="C498" s="28">
        <f t="shared" si="7"/>
        <v>2016.0833333333333</v>
      </c>
      <c r="D498" s="42">
        <v>27.54</v>
      </c>
      <c r="E498" s="41">
        <v>27.84</v>
      </c>
      <c r="F498" s="41">
        <v>27.69</v>
      </c>
      <c r="G498" s="41">
        <v>27.94</v>
      </c>
      <c r="H498" s="41">
        <v>28.26</v>
      </c>
      <c r="I498" s="41">
        <v>28.23</v>
      </c>
      <c r="J498" s="42">
        <v>27.64</v>
      </c>
      <c r="K498" s="37">
        <v>28.4</v>
      </c>
      <c r="L498" s="41">
        <v>27.74</v>
      </c>
      <c r="M498" s="42">
        <v>28.9</v>
      </c>
      <c r="N498" s="41">
        <v>28.31</v>
      </c>
      <c r="O498" s="41"/>
      <c r="P498" s="41"/>
      <c r="Q498" s="41"/>
      <c r="R498" s="41">
        <v>27.87</v>
      </c>
      <c r="S498" s="41">
        <v>28.13</v>
      </c>
      <c r="T498" s="41">
        <v>27.96</v>
      </c>
      <c r="U498" s="41">
        <v>27.99</v>
      </c>
      <c r="V498" s="41"/>
      <c r="W498" s="41"/>
      <c r="X498" s="41">
        <v>28.68</v>
      </c>
    </row>
    <row r="499" spans="1:24" x14ac:dyDescent="0.25">
      <c r="A499" s="37">
        <v>2016</v>
      </c>
      <c r="B499" s="37">
        <v>3</v>
      </c>
      <c r="C499" s="28">
        <f t="shared" si="7"/>
        <v>2016.1666666666667</v>
      </c>
      <c r="D499" s="42">
        <v>28.01</v>
      </c>
      <c r="E499" s="41">
        <v>28.32</v>
      </c>
      <c r="F499" s="41">
        <v>28.08</v>
      </c>
      <c r="G499" s="41">
        <v>28.49</v>
      </c>
      <c r="H499" s="41">
        <v>28.47</v>
      </c>
      <c r="I499" s="41">
        <v>28.69</v>
      </c>
      <c r="J499" s="42">
        <v>28.44</v>
      </c>
      <c r="K499" s="37">
        <v>29.2</v>
      </c>
      <c r="L499" s="41">
        <v>28.59</v>
      </c>
      <c r="M499" s="42">
        <v>28.75</v>
      </c>
      <c r="N499" s="41">
        <v>29.07</v>
      </c>
      <c r="O499" s="41">
        <v>28.9</v>
      </c>
      <c r="P499" s="41">
        <v>28.9</v>
      </c>
      <c r="Q499" s="41">
        <v>28.9</v>
      </c>
      <c r="R499" s="41">
        <v>28.26</v>
      </c>
      <c r="S499" s="41">
        <v>28.95</v>
      </c>
      <c r="T499" s="41">
        <v>28.58</v>
      </c>
      <c r="U499" s="41">
        <v>28.36</v>
      </c>
      <c r="V499" s="41">
        <v>28.77</v>
      </c>
      <c r="W499" s="41">
        <v>28.85</v>
      </c>
      <c r="X499" s="41">
        <v>29.71</v>
      </c>
    </row>
    <row r="500" spans="1:24" x14ac:dyDescent="0.25">
      <c r="A500" s="37">
        <v>2016</v>
      </c>
      <c r="B500" s="37">
        <v>4</v>
      </c>
      <c r="C500" s="28">
        <f t="shared" si="7"/>
        <v>2016.25</v>
      </c>
      <c r="D500" s="42">
        <v>29.32</v>
      </c>
      <c r="E500" s="41">
        <v>29.78</v>
      </c>
      <c r="F500" s="41">
        <v>29.08</v>
      </c>
      <c r="G500" s="41">
        <v>29.64</v>
      </c>
      <c r="H500" s="41">
        <v>29.48</v>
      </c>
      <c r="I500" s="41">
        <v>29.61</v>
      </c>
      <c r="J500" s="42">
        <v>29.31</v>
      </c>
      <c r="K500" s="37">
        <v>29.8</v>
      </c>
      <c r="L500" s="41">
        <v>29.15</v>
      </c>
      <c r="M500" s="42">
        <v>29.88</v>
      </c>
      <c r="N500" s="41">
        <v>29.64</v>
      </c>
      <c r="O500" s="41">
        <v>31.8</v>
      </c>
      <c r="P500" s="41">
        <v>31.9</v>
      </c>
      <c r="Q500" s="41">
        <v>31.9</v>
      </c>
      <c r="R500" s="41">
        <v>29.16</v>
      </c>
      <c r="S500" s="41">
        <v>29.54</v>
      </c>
      <c r="T500" s="41">
        <v>29.38</v>
      </c>
      <c r="U500" s="41">
        <v>29.31</v>
      </c>
      <c r="V500" s="41">
        <v>29.5</v>
      </c>
      <c r="W500" s="41">
        <v>29.22</v>
      </c>
      <c r="X500" s="41">
        <v>30.05</v>
      </c>
    </row>
    <row r="501" spans="1:24" x14ac:dyDescent="0.25">
      <c r="A501" s="37">
        <v>2016</v>
      </c>
      <c r="B501" s="37">
        <v>5</v>
      </c>
      <c r="C501" s="28">
        <f t="shared" si="7"/>
        <v>2016.3333333333333</v>
      </c>
      <c r="D501" s="42">
        <v>29.99</v>
      </c>
      <c r="E501" s="41">
        <v>30.2</v>
      </c>
      <c r="F501" s="41">
        <v>29.57</v>
      </c>
      <c r="G501" s="41">
        <v>30.18</v>
      </c>
      <c r="H501" s="41">
        <v>30.01</v>
      </c>
      <c r="I501" s="41">
        <v>30.09</v>
      </c>
      <c r="J501" s="42">
        <v>29.63</v>
      </c>
      <c r="K501" s="37">
        <v>30.2</v>
      </c>
      <c r="L501" s="41">
        <v>29.71</v>
      </c>
      <c r="M501" s="42">
        <v>29.16</v>
      </c>
      <c r="N501" s="41">
        <v>30.07</v>
      </c>
      <c r="O501" s="41">
        <v>29.4</v>
      </c>
      <c r="P501" s="41">
        <v>29.4</v>
      </c>
      <c r="Q501" s="41">
        <v>29.3</v>
      </c>
      <c r="R501" s="41">
        <v>29.6</v>
      </c>
      <c r="S501" s="41">
        <v>29.99</v>
      </c>
      <c r="T501" s="41">
        <v>29.76</v>
      </c>
      <c r="U501" s="41">
        <v>29.76</v>
      </c>
      <c r="V501" s="41">
        <v>29.3</v>
      </c>
      <c r="W501" s="41">
        <v>30.01</v>
      </c>
      <c r="X501" s="41">
        <v>30.69</v>
      </c>
    </row>
    <row r="502" spans="1:24" x14ac:dyDescent="0.25">
      <c r="A502" s="37">
        <v>2016</v>
      </c>
      <c r="B502" s="37">
        <v>6</v>
      </c>
      <c r="C502" s="28">
        <f t="shared" si="7"/>
        <v>2016.4166666666667</v>
      </c>
      <c r="D502" s="42">
        <v>30.27</v>
      </c>
      <c r="E502" s="41">
        <v>30.45</v>
      </c>
      <c r="F502" s="41">
        <v>29.77</v>
      </c>
      <c r="G502" s="41">
        <v>30.33</v>
      </c>
      <c r="H502" s="41">
        <v>30.14</v>
      </c>
      <c r="I502" s="41">
        <v>30.37</v>
      </c>
      <c r="J502" s="42">
        <v>29.42</v>
      </c>
      <c r="K502" s="41">
        <v>30.2</v>
      </c>
      <c r="L502" s="41">
        <v>29.45</v>
      </c>
      <c r="M502" s="42">
        <v>29.68</v>
      </c>
      <c r="N502" s="41">
        <v>30.02</v>
      </c>
      <c r="O502" s="41">
        <v>29.8</v>
      </c>
      <c r="P502" s="41">
        <v>29.7</v>
      </c>
      <c r="Q502" s="41">
        <v>29.7</v>
      </c>
      <c r="R502" s="41">
        <v>29.43</v>
      </c>
      <c r="S502" s="41">
        <v>29.94</v>
      </c>
      <c r="T502" s="41">
        <v>29.96</v>
      </c>
      <c r="U502" s="41">
        <v>30.09</v>
      </c>
      <c r="V502" s="41">
        <v>29.82</v>
      </c>
      <c r="W502" s="41">
        <v>29.92</v>
      </c>
      <c r="X502" s="41">
        <v>30.6</v>
      </c>
    </row>
    <row r="503" spans="1:24" x14ac:dyDescent="0.25">
      <c r="A503" s="37">
        <v>2016</v>
      </c>
      <c r="B503" s="37">
        <v>7</v>
      </c>
      <c r="C503" s="28">
        <f t="shared" si="7"/>
        <v>2016.5</v>
      </c>
      <c r="D503" s="42">
        <v>28.95</v>
      </c>
      <c r="E503" s="41">
        <v>28.97</v>
      </c>
      <c r="F503" s="41">
        <v>28.98</v>
      </c>
      <c r="G503" s="41">
        <v>29.05</v>
      </c>
      <c r="H503" s="41">
        <v>29.14</v>
      </c>
      <c r="I503" s="41">
        <v>29.3</v>
      </c>
      <c r="J503" s="42">
        <v>28.23</v>
      </c>
      <c r="K503" s="41">
        <v>29</v>
      </c>
      <c r="L503" s="41">
        <v>28.47</v>
      </c>
      <c r="M503" s="42">
        <v>28.88</v>
      </c>
      <c r="N503" s="41">
        <v>28.9</v>
      </c>
      <c r="O503" s="41">
        <v>29</v>
      </c>
      <c r="P503" s="41">
        <v>29</v>
      </c>
      <c r="Q503" s="41">
        <v>29</v>
      </c>
      <c r="R503" s="41">
        <v>28.41</v>
      </c>
      <c r="S503" s="41">
        <v>28.8</v>
      </c>
      <c r="T503" s="41">
        <v>29.09</v>
      </c>
      <c r="U503" s="41">
        <v>30.11</v>
      </c>
      <c r="V503" s="41">
        <v>28.48</v>
      </c>
      <c r="W503" s="41">
        <v>28.99</v>
      </c>
      <c r="X503" s="41">
        <v>29.32</v>
      </c>
    </row>
    <row r="504" spans="1:24" x14ac:dyDescent="0.25">
      <c r="A504" s="37">
        <v>2016</v>
      </c>
      <c r="B504" s="37">
        <v>8</v>
      </c>
      <c r="C504" s="28">
        <f t="shared" si="7"/>
        <v>2016.5833333333333</v>
      </c>
      <c r="D504" s="42">
        <v>29.33</v>
      </c>
      <c r="E504" s="41">
        <v>29.41</v>
      </c>
      <c r="F504" s="41">
        <v>29.45</v>
      </c>
      <c r="G504" s="41">
        <v>29.44</v>
      </c>
      <c r="H504" s="41">
        <v>29.25</v>
      </c>
      <c r="I504" s="41">
        <v>29.54</v>
      </c>
      <c r="J504" s="42">
        <v>28.57</v>
      </c>
      <c r="K504" s="41">
        <v>29.2</v>
      </c>
      <c r="L504" s="41">
        <v>28.49</v>
      </c>
      <c r="M504" s="42">
        <v>28.86</v>
      </c>
      <c r="N504" s="41">
        <v>29.1</v>
      </c>
      <c r="O504" s="41">
        <v>28.9</v>
      </c>
      <c r="P504" s="41">
        <v>28.9</v>
      </c>
      <c r="Q504" s="41">
        <v>28.9</v>
      </c>
      <c r="R504" s="41">
        <v>28.65</v>
      </c>
      <c r="S504" s="41">
        <v>29.03</v>
      </c>
      <c r="T504" s="41">
        <v>29.17</v>
      </c>
      <c r="U504" s="41">
        <v>29.58</v>
      </c>
      <c r="V504" s="41">
        <v>28.7</v>
      </c>
      <c r="W504" s="41">
        <v>29.33</v>
      </c>
      <c r="X504" s="41">
        <v>30.32</v>
      </c>
    </row>
    <row r="505" spans="1:24" x14ac:dyDescent="0.25">
      <c r="A505" s="37">
        <v>2016</v>
      </c>
      <c r="B505" s="37">
        <v>9</v>
      </c>
      <c r="C505" s="28">
        <f t="shared" si="7"/>
        <v>2016.6666666666667</v>
      </c>
      <c r="D505" s="42">
        <v>29.5</v>
      </c>
      <c r="E505" s="41">
        <v>29.49</v>
      </c>
      <c r="F505" s="41">
        <v>29.71</v>
      </c>
      <c r="G505" s="41">
        <v>29.59</v>
      </c>
      <c r="H505" s="41">
        <v>29.47</v>
      </c>
      <c r="I505" s="41">
        <v>29.9</v>
      </c>
      <c r="J505" s="42">
        <v>29.15</v>
      </c>
      <c r="K505" s="41">
        <v>29.8</v>
      </c>
      <c r="L505" s="41">
        <v>28.98</v>
      </c>
      <c r="M505" s="42">
        <v>29.38</v>
      </c>
      <c r="N505" s="41">
        <v>29.65</v>
      </c>
      <c r="O505" s="41">
        <v>29.4</v>
      </c>
      <c r="P505" s="41">
        <v>29.3</v>
      </c>
      <c r="Q505" s="41">
        <v>29.4</v>
      </c>
      <c r="R505" s="41">
        <v>29.1</v>
      </c>
      <c r="S505" s="41">
        <v>29.58</v>
      </c>
      <c r="T505" s="41">
        <v>29.61</v>
      </c>
      <c r="U505" s="41">
        <v>29.75</v>
      </c>
      <c r="V505" s="41">
        <v>29.4</v>
      </c>
      <c r="W505" s="41">
        <v>29.72</v>
      </c>
      <c r="X505" s="41">
        <v>30.58</v>
      </c>
    </row>
    <row r="506" spans="1:24" x14ac:dyDescent="0.25">
      <c r="A506" s="37">
        <v>2016</v>
      </c>
      <c r="B506" s="37">
        <v>10</v>
      </c>
      <c r="C506" s="28">
        <f t="shared" ref="C506:C520" si="8">A506+(B506-1)/12</f>
        <v>2016.75</v>
      </c>
      <c r="D506" s="42">
        <v>29.33</v>
      </c>
      <c r="E506" s="41">
        <v>29.32</v>
      </c>
      <c r="F506" s="41">
        <v>29.72</v>
      </c>
      <c r="G506" s="41">
        <v>29.54</v>
      </c>
      <c r="H506" s="41">
        <v>29.74</v>
      </c>
      <c r="I506" s="41">
        <v>29.9</v>
      </c>
      <c r="J506" s="42">
        <v>29.28</v>
      </c>
      <c r="K506" s="37">
        <v>30.1</v>
      </c>
      <c r="L506" s="41">
        <v>29.28</v>
      </c>
      <c r="M506" s="42">
        <v>29.93</v>
      </c>
      <c r="N506" s="41">
        <v>29.93</v>
      </c>
      <c r="O506" s="41">
        <v>30</v>
      </c>
      <c r="P506" s="41">
        <v>30.1</v>
      </c>
      <c r="Q506" s="41">
        <v>30</v>
      </c>
      <c r="R506" s="41">
        <v>29.43</v>
      </c>
      <c r="S506" s="41">
        <v>29.86</v>
      </c>
      <c r="T506" s="41">
        <v>29.97</v>
      </c>
      <c r="U506" s="41">
        <v>30.29</v>
      </c>
      <c r="V506" s="41">
        <v>30.03</v>
      </c>
      <c r="W506" s="41">
        <v>29.93</v>
      </c>
      <c r="X506" s="41">
        <v>30.39</v>
      </c>
    </row>
    <row r="507" spans="1:24" x14ac:dyDescent="0.25">
      <c r="A507" s="37">
        <v>2016</v>
      </c>
      <c r="B507" s="37">
        <v>11</v>
      </c>
      <c r="C507" s="28">
        <f t="shared" si="8"/>
        <v>2016.8333333333333</v>
      </c>
      <c r="D507" s="42">
        <v>28.72</v>
      </c>
      <c r="E507" s="41">
        <v>28.67</v>
      </c>
      <c r="F507" s="41">
        <v>29.25</v>
      </c>
      <c r="G507" s="41">
        <v>28.94</v>
      </c>
      <c r="H507" s="41">
        <v>29.08</v>
      </c>
      <c r="I507" s="41">
        <v>29.32</v>
      </c>
      <c r="J507" s="42">
        <v>28.55</v>
      </c>
      <c r="K507" s="37">
        <v>29.1</v>
      </c>
      <c r="L507" s="41">
        <v>28.55</v>
      </c>
      <c r="M507" s="42">
        <v>29.3</v>
      </c>
      <c r="N507" s="41">
        <v>29</v>
      </c>
      <c r="O507" s="41">
        <v>29.2</v>
      </c>
      <c r="P507" s="41">
        <v>29.2</v>
      </c>
      <c r="Q507" s="41">
        <v>29.2</v>
      </c>
      <c r="R507" s="41">
        <v>28.44</v>
      </c>
      <c r="S507" s="41">
        <v>28.94</v>
      </c>
      <c r="T507" s="41">
        <v>29.04</v>
      </c>
      <c r="U507" s="41">
        <v>29.62</v>
      </c>
      <c r="V507" s="41">
        <v>29.17</v>
      </c>
      <c r="W507" s="41">
        <v>29.39</v>
      </c>
      <c r="X507" s="41">
        <v>29.55</v>
      </c>
    </row>
    <row r="508" spans="1:24" x14ac:dyDescent="0.25">
      <c r="A508" s="37">
        <v>2016</v>
      </c>
      <c r="B508" s="37">
        <v>12</v>
      </c>
      <c r="C508" s="28">
        <f t="shared" si="8"/>
        <v>2016.9166666666667</v>
      </c>
      <c r="D508" s="42">
        <v>28.13</v>
      </c>
      <c r="E508" s="41">
        <v>28.07</v>
      </c>
      <c r="F508" s="41">
        <v>28.59</v>
      </c>
      <c r="G508" s="41">
        <v>28.39</v>
      </c>
      <c r="H508" s="41">
        <v>28.43</v>
      </c>
      <c r="I508" s="41">
        <v>28.78</v>
      </c>
      <c r="J508" s="42">
        <v>27.99</v>
      </c>
      <c r="K508" s="37">
        <v>28.4</v>
      </c>
      <c r="L508" s="41">
        <v>28.19</v>
      </c>
      <c r="M508" s="42">
        <v>28.6</v>
      </c>
      <c r="N508" s="41">
        <v>28.38</v>
      </c>
      <c r="O508" s="41">
        <v>28.4</v>
      </c>
      <c r="P508" s="41">
        <v>28.4</v>
      </c>
      <c r="Q508" s="41">
        <v>28.4</v>
      </c>
      <c r="R508" s="41">
        <v>27.66</v>
      </c>
      <c r="S508" s="41">
        <v>28.23</v>
      </c>
      <c r="T508" s="41">
        <v>28.52</v>
      </c>
      <c r="U508" s="41">
        <v>28.79</v>
      </c>
      <c r="V508" s="41">
        <v>28.3</v>
      </c>
      <c r="W508" s="41">
        <v>28.67</v>
      </c>
      <c r="X508" s="41">
        <v>29.07</v>
      </c>
    </row>
    <row r="509" spans="1:24" x14ac:dyDescent="0.25">
      <c r="A509" s="37">
        <v>2017</v>
      </c>
      <c r="B509" s="37">
        <v>1</v>
      </c>
      <c r="C509" s="28">
        <f t="shared" si="8"/>
        <v>2017</v>
      </c>
      <c r="D509" s="42">
        <v>27.68</v>
      </c>
      <c r="E509" s="41">
        <v>27.47</v>
      </c>
      <c r="F509" s="41">
        <v>27.937000000000001</v>
      </c>
      <c r="G509" s="41">
        <v>27.9</v>
      </c>
      <c r="H509" s="41">
        <v>27.709</v>
      </c>
      <c r="I509" s="41">
        <v>28.175999999999998</v>
      </c>
      <c r="J509" s="42">
        <v>27.56</v>
      </c>
      <c r="K509" s="41">
        <v>28</v>
      </c>
      <c r="L509" s="41">
        <v>27.75</v>
      </c>
      <c r="M509" s="42">
        <v>28.1</v>
      </c>
      <c r="N509" s="41">
        <v>28.05</v>
      </c>
      <c r="O509" s="41">
        <v>28.16</v>
      </c>
      <c r="P509" s="41">
        <v>28.4</v>
      </c>
      <c r="Q509" s="41">
        <v>28.4</v>
      </c>
      <c r="R509" s="41">
        <v>27.45</v>
      </c>
      <c r="S509" s="41">
        <v>27.84</v>
      </c>
      <c r="T509" s="41">
        <v>27.96</v>
      </c>
      <c r="U509" s="41">
        <v>27.88</v>
      </c>
      <c r="V509" s="41">
        <v>27.9</v>
      </c>
      <c r="W509" s="41">
        <v>28.06</v>
      </c>
      <c r="X509" s="41">
        <v>29.88</v>
      </c>
    </row>
    <row r="510" spans="1:24" x14ac:dyDescent="0.25">
      <c r="A510" s="37">
        <v>2017</v>
      </c>
      <c r="B510" s="37">
        <v>2</v>
      </c>
      <c r="C510" s="28">
        <f t="shared" si="8"/>
        <v>2017.0833333333333</v>
      </c>
      <c r="D510" s="42">
        <v>28.13</v>
      </c>
      <c r="E510" s="41">
        <v>28.03</v>
      </c>
      <c r="F510" s="41">
        <v>28.184999999999999</v>
      </c>
      <c r="G510" s="41">
        <v>28.24</v>
      </c>
      <c r="H510" s="41">
        <v>27.95</v>
      </c>
      <c r="I510" s="41">
        <v>28.353000000000002</v>
      </c>
      <c r="J510" s="42">
        <v>27.54</v>
      </c>
      <c r="K510" s="41">
        <v>28.3</v>
      </c>
      <c r="L510" s="41">
        <v>27.56</v>
      </c>
      <c r="M510" s="42">
        <v>28.5</v>
      </c>
      <c r="N510" s="41">
        <v>28.21</v>
      </c>
      <c r="O510" s="41">
        <v>28.68</v>
      </c>
      <c r="P510" s="41">
        <v>28.7</v>
      </c>
      <c r="Q510" s="41">
        <v>28.6</v>
      </c>
      <c r="R510" s="41">
        <v>27.79</v>
      </c>
      <c r="S510" s="41">
        <v>28.11</v>
      </c>
      <c r="T510" s="41">
        <v>27.96</v>
      </c>
      <c r="U510" s="41">
        <v>27.96</v>
      </c>
      <c r="V510" s="41">
        <v>28.17</v>
      </c>
      <c r="W510" s="41">
        <v>28.1</v>
      </c>
      <c r="X510" s="41">
        <v>28.8</v>
      </c>
    </row>
    <row r="511" spans="1:24" x14ac:dyDescent="0.25">
      <c r="A511" s="37">
        <v>2017</v>
      </c>
      <c r="B511" s="37">
        <v>3</v>
      </c>
      <c r="C511" s="28">
        <f t="shared" si="8"/>
        <v>2017.1666666666667</v>
      </c>
      <c r="D511" s="42">
        <v>28.17</v>
      </c>
      <c r="E511" s="41">
        <v>28.12</v>
      </c>
      <c r="F511" s="41">
        <v>28.344000000000001</v>
      </c>
      <c r="G511" s="41">
        <v>28.25</v>
      </c>
      <c r="H511" s="41">
        <v>28.084</v>
      </c>
      <c r="I511" s="41">
        <v>28.434000000000001</v>
      </c>
      <c r="J511" s="42">
        <v>27.85</v>
      </c>
      <c r="K511" s="41">
        <v>28.4</v>
      </c>
      <c r="L511" s="41">
        <v>27.73</v>
      </c>
      <c r="M511" s="42">
        <v>28.3</v>
      </c>
      <c r="N511" s="41">
        <v>28.38</v>
      </c>
      <c r="O511" s="41">
        <v>29</v>
      </c>
      <c r="P511" s="41">
        <v>28.7</v>
      </c>
      <c r="Q511" s="41">
        <v>28.8</v>
      </c>
      <c r="R511" s="41">
        <v>27.97</v>
      </c>
      <c r="S511" s="41">
        <v>28.23</v>
      </c>
      <c r="T511" s="41">
        <v>28.18</v>
      </c>
      <c r="U511" s="41">
        <v>28.23</v>
      </c>
      <c r="V511" s="41">
        <v>28.62</v>
      </c>
      <c r="W511" s="41">
        <v>28.05</v>
      </c>
      <c r="X511" s="41">
        <v>28.88</v>
      </c>
    </row>
    <row r="512" spans="1:24" x14ac:dyDescent="0.25">
      <c r="A512" s="37">
        <v>2017</v>
      </c>
      <c r="B512" s="37">
        <v>4</v>
      </c>
      <c r="C512" s="28">
        <f t="shared" si="8"/>
        <v>2017.25</v>
      </c>
      <c r="D512" s="42">
        <v>29.22</v>
      </c>
      <c r="E512" s="41">
        <v>29.49</v>
      </c>
      <c r="F512" s="41">
        <v>29.352</v>
      </c>
      <c r="G512" s="41">
        <v>29.42</v>
      </c>
      <c r="H512" s="41">
        <v>28.899000000000001</v>
      </c>
      <c r="I512" s="41">
        <v>29.44</v>
      </c>
      <c r="J512" s="42">
        <v>29.19</v>
      </c>
      <c r="K512" s="41">
        <v>29.7</v>
      </c>
      <c r="L512" s="41">
        <v>29.06</v>
      </c>
      <c r="M512" s="42">
        <v>29.8</v>
      </c>
      <c r="N512" s="41">
        <v>29.61</v>
      </c>
      <c r="O512" s="41">
        <v>29.32</v>
      </c>
      <c r="P512" s="41">
        <v>31.4</v>
      </c>
      <c r="Q512" s="41">
        <v>31.4</v>
      </c>
      <c r="R512" s="41">
        <v>29.16</v>
      </c>
      <c r="S512" s="41">
        <v>29.46</v>
      </c>
      <c r="T512" s="41">
        <v>29.23</v>
      </c>
      <c r="U512" s="41">
        <v>28.93</v>
      </c>
      <c r="V512" s="41">
        <v>29.3</v>
      </c>
      <c r="W512" s="41">
        <v>29.07</v>
      </c>
      <c r="X512" s="41">
        <v>29.93</v>
      </c>
    </row>
    <row r="513" spans="1:28" x14ac:dyDescent="0.25">
      <c r="A513" s="37">
        <v>2017</v>
      </c>
      <c r="B513" s="37">
        <v>5</v>
      </c>
      <c r="C513" s="28">
        <f t="shared" si="8"/>
        <v>2017.3333333333333</v>
      </c>
      <c r="D513" s="42">
        <v>29.94</v>
      </c>
      <c r="E513" s="41">
        <v>30.29</v>
      </c>
      <c r="F513" s="41">
        <v>29.72</v>
      </c>
      <c r="G513" s="41">
        <v>30.02</v>
      </c>
      <c r="H513" s="41">
        <v>29.645</v>
      </c>
      <c r="I513" s="41">
        <v>30.024000000000001</v>
      </c>
      <c r="J513" s="42">
        <v>29.88</v>
      </c>
      <c r="K513" s="41">
        <v>30.5</v>
      </c>
      <c r="L513" s="41">
        <v>29.92</v>
      </c>
      <c r="M513" s="42">
        <v>31.2</v>
      </c>
      <c r="N513" s="41">
        <v>30.45</v>
      </c>
      <c r="O513" s="41">
        <v>30.28</v>
      </c>
      <c r="P513" s="41">
        <v>30.4</v>
      </c>
      <c r="Q513" s="41">
        <v>30.4</v>
      </c>
      <c r="R513" s="41">
        <v>29.92</v>
      </c>
      <c r="S513" s="41">
        <v>30.3</v>
      </c>
      <c r="T513" s="41">
        <v>30.36</v>
      </c>
      <c r="U513" s="41">
        <v>29.78</v>
      </c>
      <c r="V513" s="41">
        <v>30.3</v>
      </c>
      <c r="W513" s="41">
        <v>30.24</v>
      </c>
      <c r="X513" s="41">
        <v>30.98</v>
      </c>
    </row>
    <row r="514" spans="1:28" x14ac:dyDescent="0.25">
      <c r="A514" s="37">
        <v>2017</v>
      </c>
      <c r="B514" s="37">
        <v>6</v>
      </c>
      <c r="C514" s="28">
        <f t="shared" si="8"/>
        <v>2017.4166666666667</v>
      </c>
      <c r="D514" s="42">
        <v>29.78</v>
      </c>
      <c r="E514" s="41">
        <v>30.02</v>
      </c>
      <c r="F514" s="41">
        <v>29.620999999999999</v>
      </c>
      <c r="G514" s="41">
        <v>29.94</v>
      </c>
      <c r="H514" s="41">
        <v>29.617000000000001</v>
      </c>
      <c r="I514" s="41">
        <v>29.974</v>
      </c>
      <c r="J514" s="42">
        <v>29.8</v>
      </c>
      <c r="K514" s="41">
        <v>30.4</v>
      </c>
      <c r="L514" s="41">
        <v>30.23</v>
      </c>
      <c r="M514" s="42">
        <v>30.6</v>
      </c>
      <c r="N514" s="41">
        <v>30.42</v>
      </c>
      <c r="O514" s="41">
        <v>30.5</v>
      </c>
      <c r="P514" s="41">
        <v>30.3</v>
      </c>
      <c r="Q514" s="41">
        <v>30.4</v>
      </c>
      <c r="R514" s="41">
        <v>29.76</v>
      </c>
      <c r="S514" s="41">
        <v>30.3</v>
      </c>
      <c r="T514" s="41">
        <v>30.54</v>
      </c>
      <c r="U514" s="41">
        <v>30.18</v>
      </c>
      <c r="V514" s="41">
        <v>30.15</v>
      </c>
      <c r="W514" s="41">
        <v>30.66</v>
      </c>
      <c r="X514" s="41">
        <v>31.6</v>
      </c>
    </row>
    <row r="515" spans="1:28" x14ac:dyDescent="0.25">
      <c r="A515" s="37">
        <v>2017</v>
      </c>
      <c r="B515" s="37">
        <v>7</v>
      </c>
      <c r="C515" s="28">
        <f t="shared" si="8"/>
        <v>2017.5</v>
      </c>
      <c r="D515" s="42">
        <v>29.11</v>
      </c>
      <c r="E515" s="41">
        <v>29.19</v>
      </c>
      <c r="F515" s="41">
        <v>29.077000000000002</v>
      </c>
      <c r="G515" s="41">
        <v>29.31</v>
      </c>
      <c r="H515" s="41">
        <v>29.186</v>
      </c>
      <c r="I515" s="41">
        <v>29.443999999999999</v>
      </c>
      <c r="J515" s="42">
        <v>28.8</v>
      </c>
      <c r="K515" s="41">
        <v>29.14</v>
      </c>
      <c r="L515" s="41">
        <v>28.82</v>
      </c>
      <c r="M515" s="42">
        <v>28.9</v>
      </c>
      <c r="N515" s="41">
        <v>29.19</v>
      </c>
      <c r="O515" s="41">
        <v>26.4</v>
      </c>
      <c r="P515" s="41">
        <v>29.2</v>
      </c>
      <c r="Q515" s="41">
        <v>29.2</v>
      </c>
      <c r="R515" s="41">
        <v>28.68</v>
      </c>
      <c r="S515" s="41">
        <v>28.95</v>
      </c>
      <c r="T515" s="41">
        <v>29.37</v>
      </c>
      <c r="U515" s="41">
        <v>30.02</v>
      </c>
      <c r="V515" s="41">
        <v>28.98</v>
      </c>
      <c r="W515" s="41">
        <v>29.36</v>
      </c>
      <c r="X515" s="41">
        <v>29.59</v>
      </c>
    </row>
    <row r="516" spans="1:28" x14ac:dyDescent="0.25">
      <c r="A516" s="37">
        <v>2017</v>
      </c>
      <c r="B516" s="37">
        <v>8</v>
      </c>
      <c r="C516" s="28">
        <f t="shared" si="8"/>
        <v>2017.5833333333333</v>
      </c>
      <c r="D516" s="42">
        <v>29.52</v>
      </c>
      <c r="E516" s="41">
        <v>29.62</v>
      </c>
      <c r="F516" s="41">
        <v>29.35</v>
      </c>
      <c r="G516" s="41">
        <v>29.6</v>
      </c>
      <c r="H516" s="41">
        <v>29.423999999999999</v>
      </c>
      <c r="I516" s="41">
        <v>29.693999999999999</v>
      </c>
      <c r="J516" s="42">
        <v>29.06</v>
      </c>
      <c r="K516" s="41">
        <v>29.6</v>
      </c>
      <c r="L516" s="41">
        <v>29</v>
      </c>
      <c r="M516" s="42">
        <v>29.6</v>
      </c>
      <c r="N516" s="41">
        <v>29.61</v>
      </c>
      <c r="O516" s="41">
        <v>29.7</v>
      </c>
      <c r="P516" s="41">
        <v>29.7</v>
      </c>
      <c r="Q516" s="41">
        <v>29.7</v>
      </c>
      <c r="R516" s="41">
        <v>29.14</v>
      </c>
      <c r="S516" s="41">
        <v>29.39</v>
      </c>
      <c r="T516" s="41">
        <v>29.67</v>
      </c>
      <c r="U516" s="41">
        <v>29.94</v>
      </c>
      <c r="V516" s="41">
        <v>29.52</v>
      </c>
      <c r="W516" s="41">
        <v>29.92</v>
      </c>
      <c r="X516" s="41">
        <v>30.08</v>
      </c>
    </row>
    <row r="517" spans="1:28" x14ac:dyDescent="0.25">
      <c r="A517" s="37">
        <v>2017</v>
      </c>
      <c r="B517" s="37">
        <v>9</v>
      </c>
      <c r="C517" s="28">
        <f t="shared" si="8"/>
        <v>2017.6666666666667</v>
      </c>
      <c r="D517" s="42">
        <v>29.8</v>
      </c>
      <c r="E517" s="41">
        <v>29.78</v>
      </c>
      <c r="F517" s="41">
        <v>29.681000000000001</v>
      </c>
      <c r="G517" s="41">
        <v>29.88</v>
      </c>
      <c r="H517" s="41">
        <v>29.783000000000001</v>
      </c>
      <c r="I517" s="41">
        <v>30.192</v>
      </c>
      <c r="J517" s="42">
        <v>29.84</v>
      </c>
      <c r="K517" s="41">
        <v>30.47</v>
      </c>
      <c r="L517" s="41">
        <v>29.75</v>
      </c>
      <c r="M517" s="42">
        <v>30.5</v>
      </c>
      <c r="N517" s="41">
        <v>30.47</v>
      </c>
      <c r="O517" s="41">
        <v>30.7</v>
      </c>
      <c r="P517" s="41">
        <v>30.7</v>
      </c>
      <c r="Q517" s="41">
        <v>30.5</v>
      </c>
      <c r="R517" s="41">
        <v>30</v>
      </c>
      <c r="S517" s="41">
        <v>30.38</v>
      </c>
      <c r="T517" s="41">
        <v>30.47</v>
      </c>
      <c r="U517" s="41">
        <v>29.97</v>
      </c>
      <c r="V517" s="41">
        <v>30.48</v>
      </c>
      <c r="W517" s="41">
        <v>30.4</v>
      </c>
      <c r="X517" s="41">
        <v>31.4</v>
      </c>
    </row>
    <row r="518" spans="1:28" x14ac:dyDescent="0.25">
      <c r="A518" s="37">
        <v>2017</v>
      </c>
      <c r="B518" s="37">
        <v>10</v>
      </c>
      <c r="C518" s="28">
        <f t="shared" si="8"/>
        <v>2017.75</v>
      </c>
      <c r="D518" s="42">
        <v>29.6</v>
      </c>
      <c r="E518" s="41">
        <v>29.59</v>
      </c>
      <c r="F518" s="41">
        <v>29.576000000000001</v>
      </c>
      <c r="G518" s="41">
        <v>29.78</v>
      </c>
      <c r="H518" s="41">
        <v>29.931999999999999</v>
      </c>
      <c r="I518" s="41">
        <v>30.016999999999999</v>
      </c>
      <c r="J518" s="42">
        <v>29.75</v>
      </c>
      <c r="K518" s="41">
        <v>30.38</v>
      </c>
      <c r="L518" s="41">
        <v>29.7</v>
      </c>
      <c r="M518" s="42">
        <v>30.3</v>
      </c>
      <c r="N518" s="41">
        <v>30.37</v>
      </c>
      <c r="O518" s="41">
        <v>30.4</v>
      </c>
      <c r="P518" s="41">
        <v>30.3</v>
      </c>
      <c r="Q518" s="41">
        <v>30.3</v>
      </c>
      <c r="R518" s="41">
        <v>29.73</v>
      </c>
      <c r="S518" s="41">
        <v>30.17</v>
      </c>
      <c r="T518" s="41">
        <v>30.39</v>
      </c>
      <c r="U518" s="41">
        <v>30.4</v>
      </c>
      <c r="V518" s="41">
        <v>30.16</v>
      </c>
      <c r="W518" s="41">
        <v>30.27</v>
      </c>
      <c r="X518" s="41">
        <v>30.88</v>
      </c>
    </row>
    <row r="519" spans="1:28" x14ac:dyDescent="0.25">
      <c r="A519" s="37">
        <v>2017</v>
      </c>
      <c r="B519" s="37">
        <v>11</v>
      </c>
      <c r="C519" s="28">
        <f t="shared" si="8"/>
        <v>2017.8333333333333</v>
      </c>
      <c r="D519" s="42">
        <v>29.15</v>
      </c>
      <c r="E519" s="41">
        <v>29.05</v>
      </c>
      <c r="F519" s="41">
        <v>29.172999999999998</v>
      </c>
      <c r="G519" s="41">
        <v>29.23</v>
      </c>
      <c r="H519" s="41">
        <v>29.356000000000002</v>
      </c>
      <c r="I519" s="41">
        <v>29.489000000000001</v>
      </c>
      <c r="J519" s="42">
        <v>29.07</v>
      </c>
      <c r="K519" s="41">
        <v>29.46</v>
      </c>
      <c r="L519" s="41">
        <v>29.11</v>
      </c>
      <c r="M519" s="42">
        <v>29.6</v>
      </c>
      <c r="N519" s="41">
        <v>29.43</v>
      </c>
      <c r="O519" s="41">
        <v>29.5</v>
      </c>
      <c r="P519" s="41">
        <v>29.6</v>
      </c>
      <c r="Q519" s="41">
        <v>29.6</v>
      </c>
      <c r="R519" s="41">
        <v>28.84</v>
      </c>
      <c r="S519" s="41">
        <v>29.24</v>
      </c>
      <c r="T519" s="41">
        <v>29.38</v>
      </c>
      <c r="U519" s="41">
        <v>30.49</v>
      </c>
      <c r="V519" s="41">
        <v>29.2</v>
      </c>
      <c r="W519" s="41">
        <v>29.51</v>
      </c>
      <c r="X519" s="41">
        <v>29.86</v>
      </c>
    </row>
    <row r="520" spans="1:28" x14ac:dyDescent="0.25">
      <c r="A520" s="37">
        <v>2017</v>
      </c>
      <c r="B520" s="37">
        <v>12</v>
      </c>
      <c r="C520" s="28">
        <f t="shared" si="8"/>
        <v>2017.9166666666667</v>
      </c>
      <c r="D520" s="42">
        <v>27.81</v>
      </c>
      <c r="E520" s="41">
        <v>27.72</v>
      </c>
      <c r="F520" s="41">
        <v>27.763000000000002</v>
      </c>
      <c r="G520" s="41">
        <v>27.81</v>
      </c>
      <c r="H520" s="41">
        <v>27.931999999999999</v>
      </c>
      <c r="I520" s="41">
        <v>28.045000000000002</v>
      </c>
      <c r="J520" s="42">
        <v>26.93</v>
      </c>
      <c r="K520" s="41">
        <v>27.54</v>
      </c>
      <c r="L520" s="41">
        <v>27.29</v>
      </c>
      <c r="M520" s="42">
        <v>27.1</v>
      </c>
      <c r="N520" s="41">
        <v>27.59</v>
      </c>
      <c r="O520" s="41">
        <v>27.2</v>
      </c>
      <c r="P520" s="41">
        <v>27</v>
      </c>
      <c r="Q520" s="41">
        <v>27</v>
      </c>
      <c r="R520" s="41">
        <v>26.86</v>
      </c>
      <c r="S520" s="41">
        <v>27.39</v>
      </c>
      <c r="T520" s="41">
        <v>27.42</v>
      </c>
      <c r="U520" s="41">
        <v>27.86</v>
      </c>
      <c r="V520" s="41">
        <v>27.33</v>
      </c>
      <c r="W520" s="41">
        <v>28.2</v>
      </c>
      <c r="X520" s="41">
        <v>28.34</v>
      </c>
    </row>
    <row r="521" spans="1:28" x14ac:dyDescent="0.25">
      <c r="A521" s="37">
        <v>2018</v>
      </c>
      <c r="B521" s="37">
        <v>1</v>
      </c>
      <c r="C521" s="28">
        <f t="shared" ref="C521:C556" si="9">A521+(B521-1)/12</f>
        <v>2018</v>
      </c>
      <c r="D521" s="42">
        <v>27.253</v>
      </c>
      <c r="E521" s="41">
        <v>27.161000000000001</v>
      </c>
      <c r="F521" s="41">
        <v>27.228000000000002</v>
      </c>
      <c r="G521" s="41">
        <v>27.31</v>
      </c>
      <c r="H521" s="41">
        <v>27.283999999999999</v>
      </c>
      <c r="I521" s="41">
        <v>27.436</v>
      </c>
      <c r="J521" s="42">
        <v>26.26</v>
      </c>
      <c r="K521" s="41">
        <v>26.76</v>
      </c>
      <c r="L521" s="41">
        <v>26.45</v>
      </c>
      <c r="M521" s="42">
        <v>26.6</v>
      </c>
      <c r="N521" s="41">
        <v>26.8</v>
      </c>
      <c r="O521" s="41">
        <v>26.2</v>
      </c>
      <c r="P521" s="41">
        <v>26.6</v>
      </c>
      <c r="Q521" s="41">
        <v>26.3</v>
      </c>
      <c r="R521" s="41">
        <v>26.033000000000001</v>
      </c>
      <c r="S521" s="41">
        <v>26.620999999999999</v>
      </c>
      <c r="T521" s="41">
        <v>26.72</v>
      </c>
      <c r="U521" s="41">
        <v>27.01</v>
      </c>
      <c r="V521" s="41">
        <v>26.53</v>
      </c>
      <c r="W521" s="41">
        <v>27.158000000000001</v>
      </c>
      <c r="X521" s="41">
        <v>27.48</v>
      </c>
      <c r="Y521" s="83"/>
      <c r="Z521" s="28"/>
      <c r="AA521" s="28"/>
      <c r="AB521" s="28"/>
    </row>
    <row r="522" spans="1:28" x14ac:dyDescent="0.25">
      <c r="A522" s="37">
        <v>2018</v>
      </c>
      <c r="B522" s="37">
        <v>2</v>
      </c>
      <c r="C522" s="28">
        <f t="shared" si="9"/>
        <v>2018.0833333333333</v>
      </c>
      <c r="D522" s="42">
        <v>27.259</v>
      </c>
      <c r="E522" s="41">
        <v>27.134</v>
      </c>
      <c r="F522" s="41">
        <v>27.216000000000001</v>
      </c>
      <c r="G522" s="41">
        <v>27.31</v>
      </c>
      <c r="H522" s="41">
        <v>27.210999999999999</v>
      </c>
      <c r="I522" s="41">
        <v>27.524999999999999</v>
      </c>
      <c r="J522" s="42">
        <v>26.59</v>
      </c>
      <c r="K522" s="41">
        <v>27.25</v>
      </c>
      <c r="L522" s="41">
        <v>26.84</v>
      </c>
      <c r="M522" s="42">
        <v>27.1</v>
      </c>
      <c r="N522" s="41">
        <v>27.26</v>
      </c>
      <c r="O522" s="41">
        <v>27.2</v>
      </c>
      <c r="P522" s="41">
        <v>27.2</v>
      </c>
      <c r="Q522" s="41">
        <v>27.3</v>
      </c>
      <c r="R522" s="41">
        <v>26.276</v>
      </c>
      <c r="S522" s="41">
        <v>27.09</v>
      </c>
      <c r="T522" s="41">
        <v>27.22</v>
      </c>
      <c r="U522" s="41">
        <v>27.1</v>
      </c>
      <c r="V522" s="41">
        <v>27</v>
      </c>
      <c r="W522" s="41">
        <v>27.303000000000001</v>
      </c>
      <c r="X522" s="41">
        <v>28.1</v>
      </c>
    </row>
    <row r="523" spans="1:28" x14ac:dyDescent="0.25">
      <c r="A523" s="37">
        <v>2018</v>
      </c>
      <c r="B523" s="37">
        <v>3</v>
      </c>
      <c r="C523" s="28">
        <f t="shared" si="9"/>
        <v>2018.1666666666667</v>
      </c>
      <c r="D523" s="42">
        <v>27.829000000000001</v>
      </c>
      <c r="E523" s="41">
        <v>27.751000000000001</v>
      </c>
      <c r="F523" s="41">
        <v>27.751000000000001</v>
      </c>
      <c r="G523" s="41">
        <v>27.91</v>
      </c>
      <c r="H523" s="41">
        <v>27.841999999999999</v>
      </c>
      <c r="I523" s="41">
        <v>28.065000000000001</v>
      </c>
      <c r="J523" s="42">
        <v>27.48</v>
      </c>
      <c r="K523" s="41">
        <v>28.08</v>
      </c>
      <c r="L523" s="41">
        <v>27.63</v>
      </c>
      <c r="M523" s="42">
        <v>28</v>
      </c>
      <c r="N523" s="41">
        <v>28.05</v>
      </c>
      <c r="O523" s="41">
        <v>27.9</v>
      </c>
      <c r="P523" s="41">
        <v>28</v>
      </c>
      <c r="Q523" s="41">
        <v>28</v>
      </c>
      <c r="R523" s="41">
        <v>27.664000000000001</v>
      </c>
      <c r="S523" s="41">
        <v>27.919</v>
      </c>
      <c r="T523" s="41">
        <v>27.94</v>
      </c>
      <c r="U523" s="41">
        <v>27.7</v>
      </c>
      <c r="V523" s="41">
        <v>27.85</v>
      </c>
      <c r="W523" s="41">
        <v>27.927</v>
      </c>
      <c r="X523" s="41">
        <v>28.61</v>
      </c>
    </row>
    <row r="524" spans="1:28" x14ac:dyDescent="0.25">
      <c r="A524" s="37">
        <v>2018</v>
      </c>
      <c r="B524" s="37">
        <v>4</v>
      </c>
      <c r="C524" s="28">
        <f t="shared" si="9"/>
        <v>2018.25</v>
      </c>
      <c r="D524" s="42">
        <v>28.805</v>
      </c>
      <c r="E524" s="41">
        <v>28.841999999999999</v>
      </c>
      <c r="F524" s="41">
        <v>28.535</v>
      </c>
      <c r="G524" s="41">
        <v>28.85</v>
      </c>
      <c r="H524" s="41">
        <v>28.375</v>
      </c>
      <c r="I524" s="41">
        <v>28.777000000000001</v>
      </c>
      <c r="J524" s="42">
        <v>28.1</v>
      </c>
      <c r="K524" s="41">
        <v>28.69</v>
      </c>
      <c r="L524" s="41">
        <v>28.12</v>
      </c>
      <c r="M524" s="42">
        <v>28.55</v>
      </c>
      <c r="N524" s="41">
        <v>28.69</v>
      </c>
      <c r="O524" s="41">
        <v>28.6</v>
      </c>
      <c r="P524" s="41">
        <v>28.65</v>
      </c>
      <c r="Q524" s="41">
        <v>28.63</v>
      </c>
      <c r="R524" s="41">
        <v>28.241</v>
      </c>
      <c r="S524" s="41">
        <v>28.56</v>
      </c>
      <c r="T524" s="41">
        <v>28.67</v>
      </c>
      <c r="U524" s="41">
        <v>28.53</v>
      </c>
      <c r="V524" s="41">
        <v>28.4</v>
      </c>
      <c r="W524" s="41">
        <v>28.361999999999998</v>
      </c>
      <c r="X524" s="41">
        <v>29.09</v>
      </c>
    </row>
    <row r="525" spans="1:28" x14ac:dyDescent="0.25">
      <c r="A525" s="37">
        <v>2018</v>
      </c>
      <c r="B525" s="37">
        <v>5</v>
      </c>
      <c r="C525" s="28">
        <f t="shared" si="9"/>
        <v>2018.3333333333333</v>
      </c>
      <c r="D525" s="42">
        <v>29.434999999999999</v>
      </c>
      <c r="E525" s="41">
        <v>29.821999999999999</v>
      </c>
      <c r="F525" s="41">
        <v>28.995999999999999</v>
      </c>
      <c r="G525" s="41">
        <v>29.47</v>
      </c>
      <c r="H525" s="41">
        <v>28.974</v>
      </c>
      <c r="I525" s="41">
        <v>29.193000000000001</v>
      </c>
      <c r="J525" s="42">
        <v>29.17</v>
      </c>
      <c r="K525" s="41">
        <v>29.8</v>
      </c>
      <c r="L525" s="41">
        <v>29.3</v>
      </c>
      <c r="M525" s="42">
        <v>29.76</v>
      </c>
      <c r="N525" s="41">
        <v>29.847999999999999</v>
      </c>
      <c r="O525" s="41">
        <v>29.76</v>
      </c>
      <c r="P525" s="41">
        <v>29.72</v>
      </c>
      <c r="Q525" s="41">
        <v>29.76</v>
      </c>
      <c r="R525" s="41">
        <v>29.369</v>
      </c>
      <c r="S525" s="41">
        <v>29.617999999999999</v>
      </c>
      <c r="T525" s="41">
        <v>29.451000000000001</v>
      </c>
      <c r="U525" s="41">
        <v>29.088999999999999</v>
      </c>
      <c r="V525" s="41">
        <v>29.6</v>
      </c>
      <c r="W525" s="41">
        <v>29.274999999999999</v>
      </c>
      <c r="X525" s="41">
        <v>30.456</v>
      </c>
    </row>
    <row r="526" spans="1:28" x14ac:dyDescent="0.25">
      <c r="A526" s="37">
        <v>2018</v>
      </c>
      <c r="B526" s="37">
        <v>6</v>
      </c>
      <c r="C526" s="28">
        <f t="shared" si="9"/>
        <v>2018.4166666666667</v>
      </c>
      <c r="D526" s="42">
        <v>29.427</v>
      </c>
      <c r="E526" s="41">
        <v>29.628</v>
      </c>
      <c r="F526" s="41">
        <v>29.13</v>
      </c>
      <c r="G526" s="41">
        <v>29.44</v>
      </c>
      <c r="H526" s="41">
        <v>29.001000000000001</v>
      </c>
      <c r="I526" s="41">
        <v>29.404</v>
      </c>
      <c r="J526" s="42">
        <v>28.98</v>
      </c>
      <c r="K526" s="41">
        <v>29.35</v>
      </c>
      <c r="L526" s="41">
        <v>29.03</v>
      </c>
      <c r="M526" s="42">
        <v>28.6</v>
      </c>
      <c r="N526" s="41">
        <v>29.51</v>
      </c>
      <c r="O526" s="41">
        <v>28.6</v>
      </c>
      <c r="P526" s="41">
        <v>28.6</v>
      </c>
      <c r="Q526" s="41">
        <v>28.7</v>
      </c>
      <c r="R526" s="41">
        <v>28.513999999999999</v>
      </c>
      <c r="S526" s="41">
        <v>29.338000000000001</v>
      </c>
      <c r="T526" s="41">
        <v>29.611999999999998</v>
      </c>
      <c r="U526" s="41">
        <v>29.704000000000001</v>
      </c>
      <c r="V526" s="41">
        <v>28.87</v>
      </c>
      <c r="W526" s="41">
        <v>29.408000000000001</v>
      </c>
      <c r="X526" s="41">
        <v>30.302</v>
      </c>
    </row>
    <row r="527" spans="1:28" x14ac:dyDescent="0.25">
      <c r="A527" s="37">
        <v>2018</v>
      </c>
      <c r="B527" s="37">
        <v>7</v>
      </c>
      <c r="C527" s="28">
        <f t="shared" si="9"/>
        <v>2018.5</v>
      </c>
      <c r="D527" s="42">
        <v>28.640999999999998</v>
      </c>
      <c r="E527" s="41">
        <v>28.835000000000001</v>
      </c>
      <c r="F527" s="41">
        <v>28.599</v>
      </c>
      <c r="G527" s="41">
        <v>28.79</v>
      </c>
      <c r="H527" s="41">
        <v>28.547999999999998</v>
      </c>
      <c r="I527" s="41">
        <v>28.79</v>
      </c>
      <c r="J527" s="42">
        <v>27.48</v>
      </c>
      <c r="K527" s="41">
        <v>27.97</v>
      </c>
      <c r="L527" s="41">
        <v>27.74</v>
      </c>
      <c r="M527" s="42">
        <v>27.75</v>
      </c>
      <c r="N527" s="41">
        <v>28.143000000000001</v>
      </c>
      <c r="O527" s="41">
        <v>27.6</v>
      </c>
      <c r="P527" s="41">
        <v>28.1</v>
      </c>
      <c r="Q527" s="41">
        <v>27.4</v>
      </c>
      <c r="R527" s="41">
        <v>27.303000000000001</v>
      </c>
      <c r="S527" s="41">
        <v>28.094000000000001</v>
      </c>
      <c r="T527" s="41">
        <v>28.46</v>
      </c>
      <c r="U527" s="41">
        <v>29.173999999999999</v>
      </c>
      <c r="V527" s="41">
        <v>27.55</v>
      </c>
      <c r="W527" s="41">
        <v>28.334</v>
      </c>
      <c r="X527" s="41">
        <v>28.946000000000002</v>
      </c>
    </row>
    <row r="528" spans="1:28" x14ac:dyDescent="0.25">
      <c r="A528" s="37">
        <v>2018</v>
      </c>
      <c r="B528" s="37">
        <v>8</v>
      </c>
      <c r="C528" s="28">
        <f t="shared" si="9"/>
        <v>2018.5833333333333</v>
      </c>
      <c r="D528" s="42">
        <v>28.747</v>
      </c>
      <c r="E528" s="41">
        <v>28.922999999999998</v>
      </c>
      <c r="F528" s="41">
        <v>28.734000000000002</v>
      </c>
      <c r="G528" s="41">
        <v>29.04</v>
      </c>
      <c r="H528" s="41">
        <v>28.745999999999999</v>
      </c>
      <c r="I528" s="41">
        <v>28.905000000000001</v>
      </c>
      <c r="J528" s="42">
        <v>28.2</v>
      </c>
      <c r="K528" s="41">
        <v>28.66</v>
      </c>
      <c r="L528" s="41">
        <v>28.44</v>
      </c>
      <c r="M528" s="42">
        <v>28.2</v>
      </c>
      <c r="N528" s="41">
        <v>28.823</v>
      </c>
      <c r="O528" s="41">
        <v>28.5</v>
      </c>
      <c r="P528" s="41">
        <v>28.6</v>
      </c>
      <c r="Q528" s="41">
        <v>28.5</v>
      </c>
      <c r="R528" s="41">
        <v>28.239000000000001</v>
      </c>
      <c r="S528" s="41">
        <v>28.693000000000001</v>
      </c>
      <c r="T528" s="41">
        <v>28.734000000000002</v>
      </c>
      <c r="U528" s="41">
        <v>28.788</v>
      </c>
      <c r="V528" s="41">
        <v>28.38</v>
      </c>
      <c r="W528" s="41">
        <v>28.905999999999999</v>
      </c>
      <c r="X528" s="41">
        <v>29.788</v>
      </c>
    </row>
    <row r="529" spans="1:24" x14ac:dyDescent="0.25">
      <c r="A529" s="37">
        <v>2018</v>
      </c>
      <c r="B529" s="37">
        <v>9</v>
      </c>
      <c r="C529" s="28">
        <f t="shared" si="9"/>
        <v>2018.6666666666667</v>
      </c>
      <c r="D529" s="42">
        <v>29.161999999999999</v>
      </c>
      <c r="E529" s="41">
        <v>29.306000000000001</v>
      </c>
      <c r="F529" s="41">
        <v>29.157</v>
      </c>
      <c r="G529" s="41">
        <v>29.53</v>
      </c>
      <c r="H529" s="41">
        <v>29.119</v>
      </c>
      <c r="I529" s="41">
        <v>29.317</v>
      </c>
      <c r="J529" s="42">
        <v>28.74</v>
      </c>
      <c r="K529" s="41">
        <v>29.37</v>
      </c>
      <c r="L529" s="41">
        <v>28.91</v>
      </c>
      <c r="M529" s="42">
        <v>29.3</v>
      </c>
      <c r="N529" s="41">
        <v>29.507000000000001</v>
      </c>
      <c r="O529" s="41">
        <v>29.33</v>
      </c>
      <c r="P529" s="41">
        <v>29.47</v>
      </c>
      <c r="Q529" s="41">
        <v>29.4</v>
      </c>
      <c r="R529" s="41">
        <v>29.24</v>
      </c>
      <c r="S529" s="41">
        <v>29.318999999999999</v>
      </c>
      <c r="T529" s="41">
        <v>29.190999999999999</v>
      </c>
      <c r="U529" s="41">
        <v>29.045000000000002</v>
      </c>
      <c r="V529" s="41">
        <v>29.43</v>
      </c>
      <c r="W529" s="41">
        <v>29.585999999999999</v>
      </c>
      <c r="X529" s="41">
        <v>30.396000000000001</v>
      </c>
    </row>
    <row r="530" spans="1:24" x14ac:dyDescent="0.25">
      <c r="A530" s="37">
        <v>2018</v>
      </c>
      <c r="B530" s="37">
        <v>10</v>
      </c>
      <c r="C530" s="28">
        <f t="shared" si="9"/>
        <v>2018.75</v>
      </c>
      <c r="D530" s="42">
        <v>28.762</v>
      </c>
      <c r="E530" s="41">
        <v>28.902000000000001</v>
      </c>
      <c r="F530" s="41">
        <v>28.902999999999999</v>
      </c>
      <c r="G530" s="41">
        <v>29.1</v>
      </c>
      <c r="H530" s="41">
        <v>28.98</v>
      </c>
      <c r="I530" s="41">
        <v>29.106999999999999</v>
      </c>
      <c r="J530" s="42">
        <v>28.97</v>
      </c>
      <c r="K530" s="41">
        <v>29.49</v>
      </c>
      <c r="L530" s="41">
        <v>29.052</v>
      </c>
      <c r="M530" s="42">
        <v>29.32</v>
      </c>
      <c r="N530" s="41">
        <v>29.628</v>
      </c>
      <c r="O530" s="41">
        <v>29.26</v>
      </c>
      <c r="P530" s="41">
        <v>29.28</v>
      </c>
      <c r="Q530" s="41">
        <v>29.26</v>
      </c>
      <c r="R530" s="41">
        <v>28.954999999999998</v>
      </c>
      <c r="S530" s="41">
        <v>29.466000000000001</v>
      </c>
      <c r="T530" s="41">
        <v>29.532</v>
      </c>
      <c r="U530" s="41">
        <v>29.56</v>
      </c>
      <c r="V530" s="41">
        <v>29.14</v>
      </c>
      <c r="W530" s="41">
        <v>29.765999999999998</v>
      </c>
      <c r="X530" s="41">
        <v>30.233000000000001</v>
      </c>
    </row>
    <row r="531" spans="1:24" x14ac:dyDescent="0.25">
      <c r="A531" s="37">
        <v>2018</v>
      </c>
      <c r="B531" s="37">
        <v>11</v>
      </c>
      <c r="C531" s="28">
        <f t="shared" si="9"/>
        <v>2018.8333333333333</v>
      </c>
      <c r="D531" s="42">
        <v>28.626999999999999</v>
      </c>
      <c r="E531" s="41">
        <v>28.669</v>
      </c>
      <c r="F531" s="41">
        <v>28.626999999999999</v>
      </c>
      <c r="G531" s="41">
        <v>28.754000000000001</v>
      </c>
      <c r="H531" s="41">
        <v>28.652999999999999</v>
      </c>
      <c r="I531" s="41">
        <v>28.861000000000001</v>
      </c>
      <c r="J531" s="42">
        <v>28.085999999999999</v>
      </c>
      <c r="K531" s="41">
        <v>28.832999999999998</v>
      </c>
      <c r="L531" s="41">
        <v>28.227</v>
      </c>
      <c r="M531" s="42">
        <v>28.3</v>
      </c>
      <c r="N531" s="41">
        <v>28.96</v>
      </c>
      <c r="O531" s="41">
        <v>28.466999999999999</v>
      </c>
      <c r="P531" s="41">
        <v>28.567</v>
      </c>
      <c r="Q531" s="41">
        <v>28.5</v>
      </c>
      <c r="R531" s="41">
        <v>28.353999999999999</v>
      </c>
      <c r="S531" s="41">
        <v>28.795000000000002</v>
      </c>
      <c r="T531" s="41">
        <v>29.123999999999999</v>
      </c>
      <c r="U531" s="41">
        <v>29.542000000000002</v>
      </c>
      <c r="V531" s="41">
        <v>28.524999999999999</v>
      </c>
      <c r="W531" s="41">
        <v>29.207999999999998</v>
      </c>
      <c r="X531" s="41">
        <v>29.582999999999998</v>
      </c>
    </row>
    <row r="532" spans="1:24" x14ac:dyDescent="0.25">
      <c r="A532" s="37">
        <v>2018</v>
      </c>
      <c r="B532" s="37">
        <v>12</v>
      </c>
      <c r="C532" s="28">
        <f t="shared" si="9"/>
        <v>2018.9166666666667</v>
      </c>
      <c r="D532" s="42">
        <v>28.594999999999999</v>
      </c>
      <c r="E532" s="41">
        <v>28.42</v>
      </c>
      <c r="F532" s="41">
        <v>28.402999999999999</v>
      </c>
      <c r="G532" s="41">
        <v>28.521999999999998</v>
      </c>
      <c r="H532" s="41">
        <v>28.632999999999999</v>
      </c>
      <c r="I532" s="41">
        <v>28.709</v>
      </c>
      <c r="J532" s="42">
        <v>27.82</v>
      </c>
      <c r="K532" s="41">
        <v>28.518000000000001</v>
      </c>
      <c r="L532" s="41">
        <v>28.015000000000001</v>
      </c>
      <c r="M532" s="42">
        <v>28.45</v>
      </c>
      <c r="N532" s="41">
        <v>28.585999999999999</v>
      </c>
      <c r="O532" s="41">
        <v>28.425000000000001</v>
      </c>
      <c r="P532" s="41">
        <v>28.375</v>
      </c>
      <c r="Q532" s="41">
        <v>28.45</v>
      </c>
      <c r="R532" s="41">
        <v>27.928999999999998</v>
      </c>
      <c r="S532" s="41">
        <v>28.594000000000001</v>
      </c>
      <c r="T532" s="41">
        <v>28.638000000000002</v>
      </c>
      <c r="U532" s="41">
        <v>28.84</v>
      </c>
      <c r="V532" s="41">
        <v>28.375</v>
      </c>
      <c r="W532" s="41">
        <v>28.83</v>
      </c>
      <c r="X532" s="41">
        <v>29.483000000000001</v>
      </c>
    </row>
    <row r="533" spans="1:24" x14ac:dyDescent="0.25">
      <c r="A533" s="37">
        <v>2019</v>
      </c>
      <c r="B533" s="37">
        <v>1</v>
      </c>
      <c r="C533" s="28">
        <f t="shared" si="9"/>
        <v>2019</v>
      </c>
      <c r="D533" s="42">
        <v>27.605</v>
      </c>
      <c r="E533" s="41">
        <v>27.353999999999999</v>
      </c>
      <c r="F533" s="41">
        <v>27.42</v>
      </c>
      <c r="G533" s="41">
        <v>27.561</v>
      </c>
      <c r="H533" s="41">
        <v>28.018999999999998</v>
      </c>
      <c r="I533" s="41">
        <v>27.67</v>
      </c>
      <c r="J533" s="42">
        <v>27.495999999999999</v>
      </c>
      <c r="K533" s="41">
        <v>28.106999999999999</v>
      </c>
      <c r="L533" s="41">
        <v>27.58</v>
      </c>
      <c r="M533" s="42">
        <v>28</v>
      </c>
      <c r="N533" s="41">
        <v>28.152999999999999</v>
      </c>
      <c r="O533" s="41">
        <v>28.04</v>
      </c>
      <c r="P533" s="41">
        <v>28.02</v>
      </c>
      <c r="Q533" s="41">
        <v>27.98</v>
      </c>
      <c r="R533" s="41">
        <v>27.384</v>
      </c>
      <c r="S533" s="41">
        <v>28.140999999999998</v>
      </c>
      <c r="T533" s="41">
        <v>28.068000000000001</v>
      </c>
      <c r="U533" s="41">
        <v>28.207000000000001</v>
      </c>
      <c r="V533" s="41">
        <v>28.02</v>
      </c>
      <c r="W533" s="41">
        <v>28.312000000000001</v>
      </c>
      <c r="X533" s="41">
        <v>28.698</v>
      </c>
    </row>
    <row r="534" spans="1:24" x14ac:dyDescent="0.25">
      <c r="A534" s="37">
        <v>2019</v>
      </c>
      <c r="B534" s="37">
        <v>2</v>
      </c>
      <c r="C534" s="28">
        <f t="shared" si="9"/>
        <v>2019.0833333333333</v>
      </c>
      <c r="D534" s="42">
        <v>27.728000000000002</v>
      </c>
      <c r="E534" s="41">
        <v>27.513999999999999</v>
      </c>
      <c r="F534" s="41">
        <v>27.553000000000001</v>
      </c>
      <c r="G534" s="41">
        <v>27.76</v>
      </c>
      <c r="H534" s="41">
        <v>27.885000000000002</v>
      </c>
      <c r="I534" s="41">
        <v>27.876999999999999</v>
      </c>
      <c r="J534" s="42">
        <v>27.864999999999998</v>
      </c>
      <c r="K534" s="41">
        <v>28.483000000000001</v>
      </c>
      <c r="L534" s="41">
        <v>28.061</v>
      </c>
      <c r="M534" s="42">
        <v>28.425000000000001</v>
      </c>
      <c r="N534" s="41">
        <v>28.54</v>
      </c>
      <c r="O534" s="41">
        <v>28.45</v>
      </c>
      <c r="P534" s="41">
        <v>28.324999999999999</v>
      </c>
      <c r="Q534" s="41">
        <v>28.324999999999999</v>
      </c>
      <c r="R534" s="41">
        <v>27.484000000000002</v>
      </c>
      <c r="S534" s="41">
        <v>28.513999999999999</v>
      </c>
      <c r="T534" s="41">
        <v>28.405000000000001</v>
      </c>
      <c r="U534" s="41">
        <v>28.183</v>
      </c>
      <c r="V534" s="41">
        <v>28.475000000000001</v>
      </c>
      <c r="W534" s="41">
        <v>28.49</v>
      </c>
      <c r="X534" s="41">
        <v>28.911000000000001</v>
      </c>
    </row>
    <row r="535" spans="1:24" x14ac:dyDescent="0.25">
      <c r="A535" s="37">
        <v>2019</v>
      </c>
      <c r="B535" s="37">
        <v>3</v>
      </c>
      <c r="C535" s="28">
        <f t="shared" si="9"/>
        <v>2019.1666666666667</v>
      </c>
      <c r="D535" s="42">
        <v>27.949000000000002</v>
      </c>
      <c r="E535" s="41">
        <v>27.957000000000001</v>
      </c>
      <c r="F535" s="41">
        <v>27.818999999999999</v>
      </c>
      <c r="G535" s="41">
        <v>28.094000000000001</v>
      </c>
      <c r="H535" s="41">
        <v>28.047999999999998</v>
      </c>
      <c r="I535" s="41">
        <v>27.966000000000001</v>
      </c>
      <c r="J535" s="42">
        <v>27.606000000000002</v>
      </c>
      <c r="K535" s="41">
        <v>28.253</v>
      </c>
      <c r="L535" s="41">
        <v>27.756</v>
      </c>
      <c r="M535" s="42">
        <v>28.35</v>
      </c>
      <c r="N535" s="41">
        <v>28.361000000000001</v>
      </c>
      <c r="O535" s="41">
        <v>28.274999999999999</v>
      </c>
      <c r="P535" s="41">
        <v>28.324999999999999</v>
      </c>
      <c r="Q535" s="41">
        <v>28.55</v>
      </c>
      <c r="R535" s="41">
        <v>27.742999999999999</v>
      </c>
      <c r="S535" s="41">
        <v>28.247</v>
      </c>
      <c r="T535" s="41">
        <v>28.172000000000001</v>
      </c>
      <c r="U535" s="41">
        <v>28.24</v>
      </c>
      <c r="V535" s="41">
        <v>28.05</v>
      </c>
      <c r="W535" s="41">
        <v>28.126000000000001</v>
      </c>
      <c r="X535" s="41">
        <v>28.577999999999999</v>
      </c>
    </row>
    <row r="536" spans="1:24" x14ac:dyDescent="0.25">
      <c r="A536" s="37">
        <v>2019</v>
      </c>
      <c r="B536" s="37">
        <v>4</v>
      </c>
      <c r="C536" s="28">
        <f t="shared" si="9"/>
        <v>2019.25</v>
      </c>
      <c r="D536" s="42">
        <v>28.951000000000001</v>
      </c>
      <c r="E536" s="41">
        <v>29.111999999999998</v>
      </c>
      <c r="F536" s="41">
        <v>28.709</v>
      </c>
      <c r="G536" s="41">
        <v>29.148</v>
      </c>
      <c r="H536" s="41">
        <v>29.012</v>
      </c>
      <c r="I536" s="41">
        <v>28.998999999999999</v>
      </c>
      <c r="J536" s="42">
        <v>27.6</v>
      </c>
      <c r="K536" s="41">
        <v>28.802</v>
      </c>
      <c r="L536" s="41">
        <v>27.68</v>
      </c>
      <c r="M536" s="42">
        <v>28.916</v>
      </c>
      <c r="N536" s="41">
        <v>28.916</v>
      </c>
      <c r="O536" s="41">
        <v>28.34</v>
      </c>
      <c r="P536" s="41">
        <v>28.32</v>
      </c>
      <c r="Q536" s="41">
        <v>28.34</v>
      </c>
      <c r="R536" s="41">
        <v>28.577000000000002</v>
      </c>
      <c r="S536" s="41">
        <v>28.81</v>
      </c>
      <c r="T536" s="41">
        <v>28.625</v>
      </c>
      <c r="U536" s="41">
        <v>28.48</v>
      </c>
      <c r="V536" s="41">
        <v>28.5</v>
      </c>
      <c r="W536" s="41">
        <v>28.722000000000001</v>
      </c>
      <c r="X536" s="41">
        <v>29.274000000000001</v>
      </c>
    </row>
    <row r="537" spans="1:24" x14ac:dyDescent="0.25">
      <c r="A537" s="37">
        <v>2019</v>
      </c>
      <c r="B537" s="37">
        <v>5</v>
      </c>
      <c r="C537" s="28">
        <f t="shared" si="9"/>
        <v>2019.3333333333333</v>
      </c>
      <c r="D537" s="42">
        <v>29.635000000000002</v>
      </c>
      <c r="E537" s="41">
        <v>29.757000000000001</v>
      </c>
      <c r="F537" s="41">
        <v>29.292000000000002</v>
      </c>
      <c r="G537" s="41">
        <v>29.672000000000001</v>
      </c>
      <c r="H537" s="41">
        <v>29.49</v>
      </c>
      <c r="J537" s="42">
        <v>28.954999999999998</v>
      </c>
      <c r="K537" s="41">
        <v>29.405999999999999</v>
      </c>
      <c r="L537" s="41">
        <v>29.059000000000001</v>
      </c>
      <c r="M537" s="42">
        <v>29.503</v>
      </c>
      <c r="N537" s="41">
        <v>29.503</v>
      </c>
      <c r="O537" s="41">
        <v>29.324999999999999</v>
      </c>
      <c r="P537" s="41">
        <v>29.3</v>
      </c>
      <c r="Q537" s="41">
        <v>29.25</v>
      </c>
      <c r="R537" s="41">
        <v>29.167000000000002</v>
      </c>
      <c r="S537" s="41">
        <v>29.388999999999999</v>
      </c>
      <c r="T537" s="41">
        <v>29.170999999999999</v>
      </c>
      <c r="U537" s="41">
        <v>28.988</v>
      </c>
      <c r="V537" s="41">
        <v>29.3</v>
      </c>
      <c r="W537" s="41">
        <v>29.259</v>
      </c>
      <c r="X537" s="41">
        <v>30.015000000000001</v>
      </c>
    </row>
    <row r="538" spans="1:24" x14ac:dyDescent="0.25">
      <c r="A538" s="37">
        <v>2019</v>
      </c>
      <c r="B538" s="37">
        <v>6</v>
      </c>
      <c r="C538" s="28">
        <f t="shared" si="9"/>
        <v>2019.4166666666667</v>
      </c>
      <c r="D538" s="42">
        <v>30.045000000000002</v>
      </c>
      <c r="E538" s="41">
        <v>30.155999999999999</v>
      </c>
      <c r="F538" s="41">
        <v>29.817</v>
      </c>
      <c r="G538" s="41">
        <v>30.103999999999999</v>
      </c>
      <c r="J538" s="42">
        <v>29.167000000000002</v>
      </c>
      <c r="K538" s="41">
        <v>29.864999999999998</v>
      </c>
      <c r="L538" s="41">
        <v>29.407</v>
      </c>
      <c r="M538" s="42">
        <v>29.574999999999999</v>
      </c>
      <c r="N538" s="41">
        <v>29.962</v>
      </c>
      <c r="O538" s="41">
        <v>29.85</v>
      </c>
      <c r="P538" s="41">
        <v>30.024999999999999</v>
      </c>
      <c r="Q538" s="41">
        <v>30.024999999999999</v>
      </c>
      <c r="R538" s="41">
        <v>29.385000000000002</v>
      </c>
      <c r="S538" s="41">
        <v>29.795000000000002</v>
      </c>
      <c r="T538" s="41">
        <v>29.782</v>
      </c>
      <c r="U538" s="41">
        <v>29.731000000000002</v>
      </c>
      <c r="V538" s="41">
        <v>29.975000000000001</v>
      </c>
      <c r="W538" s="41">
        <v>29.823</v>
      </c>
      <c r="X538" s="41">
        <v>30.936</v>
      </c>
    </row>
    <row r="539" spans="1:24" x14ac:dyDescent="0.25">
      <c r="A539" s="37">
        <v>2019</v>
      </c>
      <c r="B539" s="37">
        <v>7</v>
      </c>
      <c r="C539" s="28">
        <f t="shared" si="9"/>
        <v>2019.5</v>
      </c>
      <c r="D539" s="42">
        <v>28.917999999999999</v>
      </c>
      <c r="E539" s="41">
        <v>28.952000000000002</v>
      </c>
      <c r="F539" s="41">
        <v>28.925000000000001</v>
      </c>
      <c r="G539" s="41">
        <v>29.126000000000001</v>
      </c>
      <c r="J539" s="42">
        <v>28.216000000000001</v>
      </c>
      <c r="K539" s="41">
        <v>28.902999999999999</v>
      </c>
      <c r="L539" s="41">
        <v>28.36</v>
      </c>
      <c r="M539" s="42">
        <v>28.44</v>
      </c>
      <c r="N539" s="41">
        <v>28.992999999999999</v>
      </c>
      <c r="O539" s="41">
        <v>28.6</v>
      </c>
      <c r="P539" s="41">
        <v>28.54</v>
      </c>
      <c r="Q539" s="41">
        <v>28.54</v>
      </c>
      <c r="R539" s="41">
        <v>28.645</v>
      </c>
      <c r="S539" s="41">
        <v>28.8</v>
      </c>
      <c r="T539" s="41">
        <v>28.963999999999999</v>
      </c>
      <c r="U539" s="41">
        <v>29.431000000000001</v>
      </c>
      <c r="V539" s="41">
        <v>28.46</v>
      </c>
      <c r="W539" s="41">
        <v>29.24</v>
      </c>
      <c r="X539" s="41">
        <v>29.937999999999999</v>
      </c>
    </row>
    <row r="540" spans="1:24" x14ac:dyDescent="0.25">
      <c r="A540" s="37">
        <v>2019</v>
      </c>
      <c r="B540" s="37">
        <v>8</v>
      </c>
      <c r="C540" s="28">
        <f t="shared" si="9"/>
        <v>2019.5833333333333</v>
      </c>
      <c r="D540" s="42">
        <v>29.268999999999998</v>
      </c>
      <c r="E540" s="41">
        <v>29.279</v>
      </c>
      <c r="F540" s="41">
        <v>29.207000000000001</v>
      </c>
      <c r="G540" s="41">
        <v>29.398</v>
      </c>
      <c r="J540" s="42">
        <v>28.225999999999999</v>
      </c>
      <c r="K540" s="41">
        <v>29.106999999999999</v>
      </c>
      <c r="L540" s="41">
        <v>28.673999999999999</v>
      </c>
      <c r="M540" s="42">
        <v>28.75</v>
      </c>
      <c r="N540" s="41">
        <v>29.189</v>
      </c>
      <c r="O540" s="41">
        <v>28.85</v>
      </c>
      <c r="P540" s="41">
        <v>28.774999999999999</v>
      </c>
      <c r="Q540" s="41">
        <v>28.925000000000001</v>
      </c>
      <c r="R540" s="41">
        <v>28.917000000000002</v>
      </c>
      <c r="S540" s="41">
        <v>29.042999999999999</v>
      </c>
      <c r="T540" s="41">
        <v>29.024000000000001</v>
      </c>
      <c r="U540" s="41">
        <v>29.138999999999999</v>
      </c>
      <c r="V540" s="41">
        <v>29.05</v>
      </c>
      <c r="W540" s="41">
        <v>29.327000000000002</v>
      </c>
      <c r="X540" s="41">
        <v>30.173999999999999</v>
      </c>
    </row>
    <row r="541" spans="1:24" x14ac:dyDescent="0.25">
      <c r="A541" s="37">
        <v>2019</v>
      </c>
      <c r="B541" s="37">
        <v>9</v>
      </c>
      <c r="C541" s="28">
        <f t="shared" si="9"/>
        <v>2019.6666666666667</v>
      </c>
      <c r="D541" s="42">
        <v>29.347000000000001</v>
      </c>
      <c r="E541" s="41">
        <v>29.375</v>
      </c>
      <c r="F541" s="41">
        <v>29.163</v>
      </c>
      <c r="G541" s="41">
        <v>29.472999999999999</v>
      </c>
      <c r="J541" s="42">
        <v>28.852</v>
      </c>
      <c r="K541" s="41">
        <v>29.594000000000001</v>
      </c>
      <c r="L541" s="41">
        <v>29.123999999999999</v>
      </c>
      <c r="M541" s="42">
        <v>29.75</v>
      </c>
      <c r="N541" s="41">
        <v>29.654</v>
      </c>
      <c r="O541" s="41">
        <v>29.725000000000001</v>
      </c>
      <c r="P541" s="41">
        <v>30.024999999999999</v>
      </c>
      <c r="Q541" s="41">
        <v>29.875</v>
      </c>
      <c r="R541" s="41">
        <v>29.367999999999999</v>
      </c>
      <c r="S541" s="41">
        <v>29.533000000000001</v>
      </c>
      <c r="T541" s="41">
        <v>29.521000000000001</v>
      </c>
      <c r="U541" s="41">
        <v>29.434000000000001</v>
      </c>
      <c r="V541" s="41">
        <v>29.625</v>
      </c>
      <c r="W541" s="41">
        <v>29.78</v>
      </c>
      <c r="X541" s="41">
        <v>30.707000000000001</v>
      </c>
    </row>
    <row r="542" spans="1:24" x14ac:dyDescent="0.25">
      <c r="A542" s="37">
        <v>2019</v>
      </c>
      <c r="B542" s="37">
        <v>10</v>
      </c>
      <c r="C542" s="28">
        <f t="shared" si="9"/>
        <v>2019.75</v>
      </c>
      <c r="D542" s="42">
        <v>29.475999999999999</v>
      </c>
      <c r="E542" s="41">
        <v>29.367999999999999</v>
      </c>
      <c r="F542" s="41">
        <v>29.42</v>
      </c>
      <c r="G542" s="41">
        <v>29.617000000000001</v>
      </c>
      <c r="J542" s="42">
        <v>29.344999999999999</v>
      </c>
      <c r="K542" s="41">
        <v>30.134</v>
      </c>
      <c r="L542" s="41">
        <v>29.609000000000002</v>
      </c>
      <c r="M542" s="42">
        <v>29.5</v>
      </c>
      <c r="N542" s="41">
        <v>30.181000000000001</v>
      </c>
      <c r="O542" s="41">
        <v>29.48</v>
      </c>
      <c r="P542" s="41">
        <v>29.32</v>
      </c>
      <c r="Q542" s="41">
        <v>29.32</v>
      </c>
      <c r="R542" s="41">
        <v>29.747</v>
      </c>
      <c r="S542" s="41">
        <v>30.096</v>
      </c>
      <c r="T542" s="41">
        <v>30.329000000000001</v>
      </c>
      <c r="U542" s="41">
        <v>30.177</v>
      </c>
      <c r="V542" s="41">
        <v>29.42</v>
      </c>
      <c r="W542" s="41">
        <v>30.318000000000001</v>
      </c>
      <c r="X542" s="41">
        <v>31.238</v>
      </c>
    </row>
    <row r="543" spans="1:24" x14ac:dyDescent="0.25">
      <c r="A543" s="37">
        <v>2019</v>
      </c>
      <c r="B543" s="37">
        <v>11</v>
      </c>
      <c r="C543" s="28">
        <f t="shared" si="9"/>
        <v>2019.8333333333333</v>
      </c>
      <c r="E543" s="41">
        <v>29.187000000000001</v>
      </c>
      <c r="F543" s="41">
        <v>29.219000000000001</v>
      </c>
      <c r="G543" s="41">
        <v>29.314</v>
      </c>
      <c r="J543" s="42">
        <v>28.372</v>
      </c>
      <c r="K543" s="41">
        <v>29.091000000000001</v>
      </c>
      <c r="L543" s="41">
        <v>28.466999999999999</v>
      </c>
      <c r="M543" s="42">
        <v>28.324999999999999</v>
      </c>
      <c r="N543" s="41">
        <v>29.16</v>
      </c>
      <c r="O543" s="41">
        <v>28.524999999999999</v>
      </c>
      <c r="P543" s="41">
        <v>28.55</v>
      </c>
      <c r="Q543" s="41">
        <v>28.524999999999999</v>
      </c>
      <c r="R543" s="41">
        <v>28.704999999999998</v>
      </c>
      <c r="S543" s="41">
        <v>29.044</v>
      </c>
      <c r="T543" s="41">
        <v>29.382000000000001</v>
      </c>
      <c r="U543" s="41">
        <v>30.382999999999999</v>
      </c>
      <c r="V543" s="41">
        <v>28.65</v>
      </c>
      <c r="W543" s="41">
        <v>29.515000000000001</v>
      </c>
      <c r="X543" s="41">
        <v>29.677</v>
      </c>
    </row>
    <row r="544" spans="1:24" x14ac:dyDescent="0.25">
      <c r="A544" s="37">
        <v>2019</v>
      </c>
      <c r="B544" s="37">
        <v>12</v>
      </c>
      <c r="C544" s="28">
        <f t="shared" si="9"/>
        <v>2019.9166666666667</v>
      </c>
      <c r="E544" s="41">
        <v>28.577000000000002</v>
      </c>
      <c r="F544" s="41">
        <v>28.611000000000001</v>
      </c>
      <c r="G544" s="41">
        <v>28.664000000000001</v>
      </c>
      <c r="J544" s="42">
        <v>27.716000000000001</v>
      </c>
      <c r="K544" s="41">
        <v>28.338999999999999</v>
      </c>
      <c r="L544" s="41">
        <v>27.826000000000001</v>
      </c>
      <c r="M544" s="42">
        <v>27.9</v>
      </c>
      <c r="N544" s="41">
        <v>28.414000000000001</v>
      </c>
      <c r="O544" s="41">
        <v>28.06</v>
      </c>
      <c r="P544" s="41">
        <v>28.04</v>
      </c>
      <c r="Q544" s="41">
        <v>28.04</v>
      </c>
      <c r="R544" s="41">
        <v>27.960999999999999</v>
      </c>
      <c r="S544" s="41"/>
      <c r="T544" s="41">
        <v>28.556999999999999</v>
      </c>
      <c r="U544" s="41">
        <v>29.288</v>
      </c>
      <c r="V544" s="41">
        <v>27.86</v>
      </c>
      <c r="W544" s="41">
        <v>28.704999999999998</v>
      </c>
      <c r="X544" s="41">
        <v>29.276</v>
      </c>
    </row>
    <row r="545" spans="1:24" x14ac:dyDescent="0.25">
      <c r="A545" s="37">
        <v>2020</v>
      </c>
      <c r="B545" s="37">
        <v>1</v>
      </c>
      <c r="C545" s="28">
        <f t="shared" si="9"/>
        <v>2020</v>
      </c>
      <c r="E545" s="41">
        <v>28.076000000000001</v>
      </c>
      <c r="F545" s="41">
        <v>28.164000000000001</v>
      </c>
      <c r="G545" s="41">
        <v>28.25</v>
      </c>
      <c r="J545" s="42">
        <v>27.494</v>
      </c>
      <c r="K545" s="41">
        <v>28.109000000000002</v>
      </c>
      <c r="L545" s="41">
        <v>27.338999999999999</v>
      </c>
      <c r="M545" s="42">
        <v>27.524999999999999</v>
      </c>
      <c r="N545" s="41">
        <v>28.21</v>
      </c>
      <c r="O545" s="41">
        <v>27.7</v>
      </c>
      <c r="P545" s="41">
        <v>27.65</v>
      </c>
      <c r="Q545" s="41">
        <v>27.65</v>
      </c>
      <c r="R545" s="41">
        <v>27.399000000000001</v>
      </c>
      <c r="S545" s="41"/>
      <c r="T545" s="41">
        <v>28.289000000000001</v>
      </c>
      <c r="U545" s="41">
        <v>28.684000000000001</v>
      </c>
      <c r="V545" s="41">
        <v>27.675000000000001</v>
      </c>
      <c r="W545" s="41">
        <v>28.454999999999998</v>
      </c>
      <c r="X545" s="41">
        <v>29.347000000000001</v>
      </c>
    </row>
    <row r="546" spans="1:24" x14ac:dyDescent="0.25">
      <c r="A546" s="37">
        <v>2020</v>
      </c>
      <c r="B546" s="37">
        <v>2</v>
      </c>
      <c r="C546" s="28">
        <f t="shared" si="9"/>
        <v>2020.0833333333333</v>
      </c>
      <c r="E546" s="41">
        <v>28.207999999999998</v>
      </c>
      <c r="F546" s="41">
        <v>28.198</v>
      </c>
      <c r="G546" s="41">
        <v>28.306000000000001</v>
      </c>
      <c r="J546" s="42">
        <v>28.31</v>
      </c>
      <c r="K546" s="41">
        <v>28.327999999999999</v>
      </c>
      <c r="N546" s="41">
        <v>28.343</v>
      </c>
      <c r="R546" s="41">
        <v>27.667999999999999</v>
      </c>
      <c r="S546" s="41"/>
      <c r="T546" s="41">
        <v>28.311</v>
      </c>
      <c r="U546" s="41">
        <v>28.204999999999998</v>
      </c>
      <c r="W546" s="41">
        <v>28.495000000000001</v>
      </c>
      <c r="X546" s="41">
        <v>29.013000000000002</v>
      </c>
    </row>
    <row r="547" spans="1:24" x14ac:dyDescent="0.25">
      <c r="A547" s="37">
        <v>2020</v>
      </c>
      <c r="B547" s="37">
        <v>3</v>
      </c>
      <c r="C547" s="28">
        <f t="shared" si="9"/>
        <v>2020.1666666666667</v>
      </c>
      <c r="E547" s="41">
        <v>28.41</v>
      </c>
      <c r="F547" s="41">
        <v>28.358000000000001</v>
      </c>
      <c r="G547" s="41">
        <v>28.513999999999999</v>
      </c>
      <c r="J547" s="42">
        <v>28.518000000000001</v>
      </c>
      <c r="K547" s="41">
        <v>29.117000000000001</v>
      </c>
      <c r="N547" s="41">
        <v>29.135000000000002</v>
      </c>
      <c r="R547" s="41">
        <v>28.626000000000001</v>
      </c>
      <c r="S547" s="41"/>
      <c r="T547" s="41">
        <v>28.978999999999999</v>
      </c>
      <c r="U547" s="41">
        <v>28.855</v>
      </c>
      <c r="W547" s="41">
        <v>28.948</v>
      </c>
      <c r="X547" s="41">
        <v>29.513000000000002</v>
      </c>
    </row>
    <row r="548" spans="1:24" x14ac:dyDescent="0.25">
      <c r="A548" s="37">
        <v>2020</v>
      </c>
      <c r="B548" s="37">
        <v>4</v>
      </c>
      <c r="C548" s="28">
        <f t="shared" si="9"/>
        <v>2020.25</v>
      </c>
      <c r="E548" s="41">
        <v>29.513000000000002</v>
      </c>
      <c r="F548" s="41">
        <v>29.152999999999999</v>
      </c>
      <c r="G548" s="41">
        <v>29.516999999999999</v>
      </c>
      <c r="J548" s="42">
        <v>28.8</v>
      </c>
      <c r="K548" s="41">
        <v>29.451000000000001</v>
      </c>
      <c r="N548" s="41">
        <v>29.5</v>
      </c>
      <c r="R548" s="41">
        <v>28.942</v>
      </c>
      <c r="S548" s="41"/>
      <c r="T548" s="41">
        <v>29.401</v>
      </c>
      <c r="U548" s="41">
        <v>29.082000000000001</v>
      </c>
      <c r="W548" s="41">
        <v>29.129000000000001</v>
      </c>
      <c r="X548" s="41">
        <v>30.062000000000001</v>
      </c>
    </row>
    <row r="549" spans="1:24" x14ac:dyDescent="0.25">
      <c r="A549" s="37">
        <v>2020</v>
      </c>
      <c r="B549" s="37">
        <v>5</v>
      </c>
      <c r="C549" s="28">
        <f t="shared" si="9"/>
        <v>2020.3333333333333</v>
      </c>
      <c r="E549" s="41">
        <v>30.414999999999999</v>
      </c>
      <c r="F549" s="41">
        <v>29.632000000000001</v>
      </c>
      <c r="G549" s="41">
        <v>30.119</v>
      </c>
      <c r="J549" s="42">
        <v>29.626999999999999</v>
      </c>
      <c r="K549" s="41">
        <v>29.655000000000001</v>
      </c>
      <c r="N549" s="41">
        <v>29.709</v>
      </c>
      <c r="R549" s="41">
        <v>29.378</v>
      </c>
      <c r="S549" s="41"/>
      <c r="T549" s="41">
        <v>29.420999999999999</v>
      </c>
      <c r="U549" s="41">
        <v>29.238</v>
      </c>
      <c r="W549" s="41">
        <v>29.46</v>
      </c>
      <c r="X549" s="41">
        <v>30.247</v>
      </c>
    </row>
    <row r="550" spans="1:24" x14ac:dyDescent="0.25">
      <c r="A550" s="37">
        <v>2020</v>
      </c>
      <c r="B550" s="37">
        <v>6</v>
      </c>
      <c r="C550" s="28">
        <f t="shared" si="9"/>
        <v>2020.4166666666667</v>
      </c>
      <c r="E550" s="41">
        <v>29.945</v>
      </c>
      <c r="F550" s="41">
        <v>29.692</v>
      </c>
      <c r="G550" s="41">
        <v>29.959</v>
      </c>
      <c r="K550" s="41">
        <v>30.041</v>
      </c>
      <c r="N550" s="41">
        <v>30.111999999999998</v>
      </c>
      <c r="R550" s="41">
        <v>29.468</v>
      </c>
      <c r="S550" s="41"/>
      <c r="T550" s="41">
        <v>30.314</v>
      </c>
      <c r="U550" s="41">
        <v>29.995999999999999</v>
      </c>
      <c r="W550" s="41">
        <v>30.184000000000001</v>
      </c>
      <c r="X550" s="41">
        <v>30.648</v>
      </c>
    </row>
    <row r="551" spans="1:24" x14ac:dyDescent="0.25">
      <c r="A551" s="37">
        <v>2020</v>
      </c>
      <c r="B551" s="37">
        <v>7</v>
      </c>
      <c r="C551" s="28">
        <f t="shared" si="9"/>
        <v>2020.5</v>
      </c>
      <c r="E551" s="41">
        <v>29.423999999999999</v>
      </c>
      <c r="F551" s="41">
        <v>29.195</v>
      </c>
      <c r="G551" s="41">
        <v>29.46</v>
      </c>
      <c r="K551" s="41">
        <v>29.388000000000002</v>
      </c>
      <c r="N551" s="41">
        <v>29.448</v>
      </c>
      <c r="R551" s="41">
        <v>29.024999999999999</v>
      </c>
      <c r="S551" s="41"/>
      <c r="T551" s="41">
        <v>29.488</v>
      </c>
      <c r="U551" s="41">
        <v>29.869</v>
      </c>
      <c r="W551" s="41">
        <v>29.765999999999998</v>
      </c>
      <c r="X551" s="41">
        <v>30.036999999999999</v>
      </c>
    </row>
    <row r="552" spans="1:24" x14ac:dyDescent="0.25">
      <c r="A552" s="37">
        <v>2020</v>
      </c>
      <c r="B552" s="37">
        <v>8</v>
      </c>
      <c r="C552" s="28">
        <f t="shared" si="9"/>
        <v>2020.5833333333333</v>
      </c>
      <c r="E552" s="41">
        <v>29.495000000000001</v>
      </c>
      <c r="F552" s="41">
        <v>29.335999999999999</v>
      </c>
      <c r="G552" s="41">
        <v>29.556999999999999</v>
      </c>
      <c r="K552" s="41">
        <v>29.709</v>
      </c>
      <c r="N552" s="41">
        <v>29.731999999999999</v>
      </c>
      <c r="R552" s="41">
        <v>29.408000000000001</v>
      </c>
      <c r="S552" s="41"/>
      <c r="T552" s="41">
        <v>29.562000000000001</v>
      </c>
      <c r="U552" s="41">
        <v>29.931000000000001</v>
      </c>
      <c r="W552" s="41">
        <v>29.928000000000001</v>
      </c>
      <c r="X552" s="41">
        <v>30.277000000000001</v>
      </c>
    </row>
    <row r="553" spans="1:24" x14ac:dyDescent="0.25">
      <c r="A553" s="37">
        <v>2020</v>
      </c>
      <c r="B553" s="37">
        <v>9</v>
      </c>
      <c r="C553" s="28">
        <f t="shared" si="9"/>
        <v>2020.6666666666667</v>
      </c>
      <c r="E553" s="41">
        <v>30.088999999999999</v>
      </c>
      <c r="F553" s="41">
        <v>29.957999999999998</v>
      </c>
      <c r="G553" s="41">
        <v>30.395</v>
      </c>
      <c r="J553" s="42">
        <v>29.538</v>
      </c>
      <c r="K553" s="41">
        <v>30.396999999999998</v>
      </c>
      <c r="N553" s="41">
        <v>30.425000000000001</v>
      </c>
      <c r="R553" s="41">
        <v>29.978000000000002</v>
      </c>
      <c r="S553" s="41"/>
      <c r="T553" s="41">
        <v>30.632000000000001</v>
      </c>
      <c r="U553" s="41">
        <v>30.291</v>
      </c>
      <c r="W553" s="41">
        <v>30.675999999999998</v>
      </c>
      <c r="X553" s="41">
        <v>31.187999999999999</v>
      </c>
    </row>
    <row r="554" spans="1:24" x14ac:dyDescent="0.25">
      <c r="A554" s="37">
        <v>2020</v>
      </c>
      <c r="B554" s="37">
        <v>10</v>
      </c>
      <c r="C554" s="28">
        <f t="shared" si="9"/>
        <v>2020.75</v>
      </c>
      <c r="E554" s="41">
        <v>29.814</v>
      </c>
      <c r="F554" s="41">
        <v>29.834</v>
      </c>
      <c r="G554" s="41">
        <v>30.12</v>
      </c>
      <c r="J554" s="42">
        <v>29.1</v>
      </c>
      <c r="K554" s="41">
        <v>30.206</v>
      </c>
      <c r="N554" s="41">
        <v>30.218</v>
      </c>
      <c r="R554" s="41">
        <v>30.055</v>
      </c>
      <c r="S554" s="41"/>
      <c r="T554" s="41">
        <v>30.187999999999999</v>
      </c>
      <c r="U554" s="41">
        <v>30.215</v>
      </c>
      <c r="W554" s="41">
        <v>30.082000000000001</v>
      </c>
      <c r="X554" s="41">
        <v>30.959</v>
      </c>
    </row>
    <row r="555" spans="1:24" x14ac:dyDescent="0.25">
      <c r="A555" s="37">
        <v>2020</v>
      </c>
      <c r="B555" s="37">
        <v>11</v>
      </c>
      <c r="C555" s="28">
        <f t="shared" si="9"/>
        <v>2020.8333333333333</v>
      </c>
      <c r="E555" s="41">
        <v>28.887</v>
      </c>
      <c r="F555" s="41">
        <v>28.939</v>
      </c>
      <c r="G555" s="41">
        <v>29.38</v>
      </c>
      <c r="J555" s="42">
        <v>27.314</v>
      </c>
      <c r="K555" s="41">
        <v>30.036999999999999</v>
      </c>
      <c r="N555" s="41">
        <v>30.061</v>
      </c>
      <c r="R555" s="41">
        <v>29.277999999999999</v>
      </c>
      <c r="S555" s="41"/>
      <c r="T555" s="41">
        <v>30.047999999999998</v>
      </c>
      <c r="U555" s="41">
        <v>30.324000000000002</v>
      </c>
      <c r="W555" s="41">
        <v>30.047999999999998</v>
      </c>
      <c r="X555" s="41">
        <v>30.55</v>
      </c>
    </row>
    <row r="556" spans="1:24" x14ac:dyDescent="0.25">
      <c r="A556" s="37">
        <v>2020</v>
      </c>
      <c r="B556" s="37">
        <v>12</v>
      </c>
      <c r="C556" s="28">
        <f t="shared" si="9"/>
        <v>2020.9166666666667</v>
      </c>
      <c r="E556" s="41">
        <v>28.198</v>
      </c>
      <c r="F556" s="41">
        <v>28.213000000000001</v>
      </c>
      <c r="G556" s="41">
        <v>28.548999999999999</v>
      </c>
      <c r="J556" s="42">
        <v>27.466999999999999</v>
      </c>
      <c r="K556" s="41">
        <v>28.332000000000001</v>
      </c>
      <c r="N556" s="41">
        <v>28.356999999999999</v>
      </c>
      <c r="R556" s="41">
        <v>27.39</v>
      </c>
      <c r="T556" s="41">
        <v>28.460999999999999</v>
      </c>
      <c r="U556" s="41">
        <v>29.620999999999999</v>
      </c>
      <c r="W556" s="41">
        <v>28.227</v>
      </c>
      <c r="X556" s="41">
        <v>28.47</v>
      </c>
    </row>
    <row r="557" spans="1:24" x14ac:dyDescent="0.25">
      <c r="A557" s="37">
        <v>2021</v>
      </c>
      <c r="B557" s="37">
        <v>1</v>
      </c>
      <c r="C557" s="28">
        <f t="shared" ref="C557:C580" si="10">A557+(B557-1)/12</f>
        <v>2021</v>
      </c>
      <c r="E557" s="41">
        <v>27.922000000000001</v>
      </c>
      <c r="F557" s="41">
        <v>27.922999999999998</v>
      </c>
      <c r="G557" s="41">
        <v>28.234999999999999</v>
      </c>
      <c r="J557" s="42">
        <v>27.466999999999999</v>
      </c>
      <c r="K557" s="41">
        <v>28.061</v>
      </c>
      <c r="N557" s="41">
        <v>28.084</v>
      </c>
      <c r="R557" s="41">
        <v>27.036999999999999</v>
      </c>
      <c r="T557" s="41">
        <v>28.143999999999998</v>
      </c>
      <c r="U557" s="41">
        <v>28.57</v>
      </c>
      <c r="W557" s="41">
        <v>28.215</v>
      </c>
      <c r="X557" s="41">
        <v>28.637</v>
      </c>
    </row>
    <row r="558" spans="1:24" x14ac:dyDescent="0.25">
      <c r="A558" s="37">
        <v>2021</v>
      </c>
      <c r="B558" s="37">
        <v>2</v>
      </c>
      <c r="C558" s="28">
        <f t="shared" si="10"/>
        <v>2021.0833333333333</v>
      </c>
      <c r="F558" s="41">
        <v>28.158000000000001</v>
      </c>
      <c r="G558" s="41">
        <v>28.49</v>
      </c>
      <c r="J558" s="42">
        <v>27.733000000000001</v>
      </c>
      <c r="K558" s="41">
        <v>28.46</v>
      </c>
      <c r="N558" s="41">
        <v>28.478000000000002</v>
      </c>
      <c r="R558" s="41">
        <v>27.786999999999999</v>
      </c>
      <c r="T558" s="41">
        <v>28.135999999999999</v>
      </c>
      <c r="U558" s="41">
        <v>28.126000000000001</v>
      </c>
      <c r="W558" s="41">
        <v>28.288</v>
      </c>
      <c r="X558" s="41">
        <v>29.192</v>
      </c>
    </row>
    <row r="559" spans="1:24" x14ac:dyDescent="0.25">
      <c r="A559" s="37">
        <v>2021</v>
      </c>
      <c r="B559" s="37">
        <v>3</v>
      </c>
      <c r="C559" s="28">
        <f t="shared" si="10"/>
        <v>2021.1666666666667</v>
      </c>
      <c r="F559" s="41">
        <v>28.058</v>
      </c>
      <c r="G559" s="41">
        <v>28.474</v>
      </c>
      <c r="J559" s="42">
        <v>27.69</v>
      </c>
      <c r="K559" s="41">
        <v>28.315999999999999</v>
      </c>
      <c r="N559" s="41">
        <v>28.318000000000001</v>
      </c>
      <c r="R559" s="41">
        <v>27.460999999999999</v>
      </c>
      <c r="T559" s="41">
        <v>28.247</v>
      </c>
      <c r="U559" s="41">
        <v>28.297999999999998</v>
      </c>
      <c r="W559" s="41">
        <v>28.311</v>
      </c>
      <c r="X559" s="41">
        <v>28.754999999999999</v>
      </c>
    </row>
    <row r="560" spans="1:24" x14ac:dyDescent="0.25">
      <c r="A560" s="37">
        <v>2021</v>
      </c>
      <c r="B560" s="37">
        <v>4</v>
      </c>
      <c r="C560" s="28">
        <f t="shared" si="10"/>
        <v>2021.25</v>
      </c>
      <c r="F560" s="41">
        <v>28.605</v>
      </c>
      <c r="G560" s="41">
        <v>29.108000000000001</v>
      </c>
      <c r="J560" s="42">
        <v>28.286999999999999</v>
      </c>
      <c r="K560" s="41">
        <v>28.681000000000001</v>
      </c>
      <c r="N560" s="41">
        <v>28.751999999999999</v>
      </c>
      <c r="R560" s="41">
        <v>28.263000000000002</v>
      </c>
      <c r="T560" s="41">
        <v>28.652999999999999</v>
      </c>
      <c r="U560" s="41">
        <v>28.492999999999999</v>
      </c>
      <c r="W560" s="41">
        <v>28.823</v>
      </c>
      <c r="X560" s="41">
        <v>29.478000000000002</v>
      </c>
    </row>
    <row r="561" spans="1:24" x14ac:dyDescent="0.25">
      <c r="A561" s="37">
        <v>2021</v>
      </c>
      <c r="B561" s="37">
        <v>5</v>
      </c>
      <c r="C561" s="28">
        <f t="shared" si="10"/>
        <v>2021.3333333333333</v>
      </c>
      <c r="D561" s="42">
        <v>29.030999999999999</v>
      </c>
      <c r="E561" s="41">
        <v>29.318000000000001</v>
      </c>
      <c r="F561" s="41">
        <v>28.914999999999999</v>
      </c>
      <c r="G561" s="41">
        <v>29.404</v>
      </c>
      <c r="J561" s="42">
        <v>28.8</v>
      </c>
      <c r="K561" s="41">
        <v>29.050999999999998</v>
      </c>
      <c r="N561" s="41">
        <v>29.236000000000001</v>
      </c>
      <c r="R561" s="41">
        <v>28.646999999999998</v>
      </c>
      <c r="S561" s="41">
        <v>28.917999999999999</v>
      </c>
      <c r="T561" s="41">
        <v>29.041</v>
      </c>
      <c r="U561" s="41">
        <v>28.922000000000001</v>
      </c>
      <c r="W561" s="41">
        <v>28.916</v>
      </c>
      <c r="X561" s="41">
        <v>29.989000000000001</v>
      </c>
    </row>
    <row r="562" spans="1:24" x14ac:dyDescent="0.25">
      <c r="A562" s="37">
        <v>2021</v>
      </c>
      <c r="B562" s="37">
        <v>6</v>
      </c>
      <c r="C562" s="28">
        <f t="shared" si="10"/>
        <v>2021.4166666666667</v>
      </c>
      <c r="D562" s="42">
        <v>29.452999999999999</v>
      </c>
      <c r="E562" s="41">
        <v>29.895</v>
      </c>
      <c r="F562" s="41">
        <v>29.126000000000001</v>
      </c>
      <c r="G562" s="41">
        <v>29.47</v>
      </c>
      <c r="I562" s="41">
        <v>29.366</v>
      </c>
      <c r="J562" s="42">
        <v>28.98</v>
      </c>
      <c r="K562" s="41">
        <v>29.375</v>
      </c>
      <c r="N562" s="41">
        <v>29.423999999999999</v>
      </c>
      <c r="R562" s="41">
        <v>28.888999999999999</v>
      </c>
      <c r="S562" s="41">
        <v>29.356000000000002</v>
      </c>
      <c r="T562" s="41">
        <v>29.553999999999998</v>
      </c>
      <c r="U562" s="41">
        <v>29.329000000000001</v>
      </c>
      <c r="W562" s="41">
        <v>29.603999999999999</v>
      </c>
      <c r="X562" s="41">
        <v>30.52</v>
      </c>
    </row>
    <row r="563" spans="1:24" x14ac:dyDescent="0.25">
      <c r="A563" s="37">
        <v>2021</v>
      </c>
      <c r="B563" s="37">
        <v>7</v>
      </c>
      <c r="C563" s="28">
        <f t="shared" si="10"/>
        <v>2021.5</v>
      </c>
      <c r="D563" s="42">
        <v>29.370999999999999</v>
      </c>
      <c r="E563" s="41">
        <v>29.584</v>
      </c>
      <c r="F563" s="41">
        <v>29.352</v>
      </c>
      <c r="I563" s="41">
        <v>29.488</v>
      </c>
      <c r="J563" s="42">
        <v>28.483000000000001</v>
      </c>
      <c r="K563" s="41">
        <v>28.911999999999999</v>
      </c>
      <c r="N563" s="41">
        <v>28.995000000000001</v>
      </c>
      <c r="R563" s="41">
        <v>28.183</v>
      </c>
      <c r="S563" s="41">
        <v>28.971</v>
      </c>
      <c r="T563" s="41">
        <v>29.431999999999999</v>
      </c>
      <c r="U563" s="41">
        <v>29.553999999999998</v>
      </c>
      <c r="W563" s="41">
        <v>29.419</v>
      </c>
      <c r="X563" s="41">
        <v>30.213000000000001</v>
      </c>
    </row>
    <row r="564" spans="1:24" x14ac:dyDescent="0.25">
      <c r="A564" s="37">
        <v>2021</v>
      </c>
      <c r="B564" s="37">
        <v>8</v>
      </c>
      <c r="C564" s="28">
        <f t="shared" si="10"/>
        <v>2021.5833333333333</v>
      </c>
      <c r="D564" s="42">
        <v>29.236000000000001</v>
      </c>
      <c r="E564" s="41">
        <v>29.56</v>
      </c>
      <c r="F564" s="41">
        <v>29.128</v>
      </c>
      <c r="I564" s="41">
        <v>29.309000000000001</v>
      </c>
      <c r="J564" s="42">
        <v>27.908000000000001</v>
      </c>
      <c r="K564" s="41">
        <v>29.417000000000002</v>
      </c>
      <c r="N564" s="41">
        <v>29.547000000000001</v>
      </c>
      <c r="R564" s="41">
        <v>28.875</v>
      </c>
      <c r="S564" s="41">
        <v>29.326000000000001</v>
      </c>
      <c r="T564" s="41">
        <v>29.413</v>
      </c>
      <c r="U564" s="41">
        <v>29.283000000000001</v>
      </c>
      <c r="W564" s="41">
        <v>29.658999999999999</v>
      </c>
      <c r="X564" s="41">
        <v>30.356000000000002</v>
      </c>
    </row>
    <row r="565" spans="1:24" x14ac:dyDescent="0.25">
      <c r="A565" s="37">
        <v>2021</v>
      </c>
      <c r="B565" s="37">
        <v>9</v>
      </c>
      <c r="C565" s="28">
        <f t="shared" si="10"/>
        <v>2021.6666666666667</v>
      </c>
      <c r="D565" s="42">
        <v>29.582999999999998</v>
      </c>
      <c r="E565" s="41">
        <v>29.786999999999999</v>
      </c>
      <c r="F565" s="41">
        <v>29.61</v>
      </c>
      <c r="G565" s="41">
        <v>29.503</v>
      </c>
      <c r="I565" s="41">
        <v>29.742999999999999</v>
      </c>
      <c r="J565" s="42">
        <v>29.2</v>
      </c>
      <c r="K565" s="41">
        <v>29.757999999999999</v>
      </c>
      <c r="N565" s="41">
        <v>29.827999999999999</v>
      </c>
      <c r="R565" s="41">
        <v>29.353000000000002</v>
      </c>
      <c r="S565" s="41">
        <v>29.666</v>
      </c>
      <c r="T565" s="41">
        <v>29.878</v>
      </c>
      <c r="U565" s="41">
        <v>29.617999999999999</v>
      </c>
      <c r="W565" s="41">
        <v>30.077000000000002</v>
      </c>
      <c r="X565" s="41">
        <v>30.728999999999999</v>
      </c>
    </row>
    <row r="566" spans="1:24" x14ac:dyDescent="0.25">
      <c r="A566" s="37">
        <v>2021</v>
      </c>
      <c r="B566" s="37">
        <v>10</v>
      </c>
      <c r="C566" s="28">
        <f t="shared" si="10"/>
        <v>2021.75</v>
      </c>
      <c r="D566" s="42">
        <v>29.966999999999999</v>
      </c>
      <c r="E566" s="41">
        <v>30.015000000000001</v>
      </c>
      <c r="F566" s="41">
        <v>30.042999999999999</v>
      </c>
      <c r="G566" s="41">
        <v>29.946000000000002</v>
      </c>
      <c r="I566" s="41">
        <v>30.21</v>
      </c>
      <c r="J566" s="42">
        <v>29.282</v>
      </c>
      <c r="K566" s="41">
        <v>29.998000000000001</v>
      </c>
      <c r="N566" s="41">
        <v>30.082999999999998</v>
      </c>
      <c r="R566" s="41">
        <v>29.597999999999999</v>
      </c>
      <c r="S566" s="41">
        <v>29.951000000000001</v>
      </c>
      <c r="T566" s="41">
        <v>30.184999999999999</v>
      </c>
      <c r="U566" s="41">
        <v>29.966000000000001</v>
      </c>
      <c r="W566" s="41">
        <v>30.337</v>
      </c>
      <c r="X566" s="41">
        <v>30.495999999999999</v>
      </c>
    </row>
    <row r="567" spans="1:24" x14ac:dyDescent="0.25">
      <c r="A567" s="37">
        <v>2021</v>
      </c>
      <c r="B567" s="37">
        <v>11</v>
      </c>
      <c r="C567" s="28">
        <f t="shared" si="10"/>
        <v>2021.8333333333333</v>
      </c>
      <c r="D567" s="42">
        <v>29.12</v>
      </c>
      <c r="E567" s="41">
        <v>29.138000000000002</v>
      </c>
      <c r="F567" s="41">
        <v>29.327000000000002</v>
      </c>
      <c r="G567" s="41">
        <v>29.013999999999999</v>
      </c>
      <c r="I567" s="41">
        <v>29.533000000000001</v>
      </c>
      <c r="J567" s="42">
        <v>28.2</v>
      </c>
      <c r="K567" s="41">
        <v>28.928999999999998</v>
      </c>
      <c r="N567" s="41">
        <v>28.998000000000001</v>
      </c>
      <c r="R567" s="41">
        <v>28.408999999999999</v>
      </c>
      <c r="S567" s="41">
        <v>28.95</v>
      </c>
      <c r="T567" s="41">
        <v>29.108000000000001</v>
      </c>
      <c r="U567" s="41">
        <v>29.62</v>
      </c>
      <c r="W567" s="41">
        <v>29.405000000000001</v>
      </c>
      <c r="X567" s="41">
        <v>29.753</v>
      </c>
    </row>
    <row r="568" spans="1:24" x14ac:dyDescent="0.25">
      <c r="A568" s="37">
        <v>2021</v>
      </c>
      <c r="B568" s="37">
        <v>12</v>
      </c>
      <c r="C568" s="28">
        <f t="shared" si="10"/>
        <v>2021.9166666666667</v>
      </c>
      <c r="D568" s="42">
        <v>28.358000000000001</v>
      </c>
      <c r="E568" s="41">
        <v>28.370999999999999</v>
      </c>
      <c r="F568" s="41">
        <v>28.463000000000001</v>
      </c>
      <c r="G568" s="41">
        <v>28.209</v>
      </c>
      <c r="I568" s="41">
        <v>28.722999999999999</v>
      </c>
      <c r="J568" s="42">
        <v>27.141999999999999</v>
      </c>
      <c r="K568" s="41">
        <v>28.004000000000001</v>
      </c>
      <c r="N568" s="41">
        <v>28.149000000000001</v>
      </c>
      <c r="R568" s="41">
        <v>27.391999999999999</v>
      </c>
      <c r="S568" s="41">
        <v>27.891999999999999</v>
      </c>
      <c r="T568" s="41">
        <v>27.992000000000001</v>
      </c>
      <c r="U568" s="41">
        <v>28.452000000000002</v>
      </c>
      <c r="W568" s="41">
        <v>28.309000000000001</v>
      </c>
      <c r="X568" s="41">
        <v>28.57</v>
      </c>
    </row>
    <row r="569" spans="1:24" x14ac:dyDescent="0.25">
      <c r="A569" s="37">
        <v>2022</v>
      </c>
      <c r="B569" s="37">
        <v>1</v>
      </c>
      <c r="C569" s="28">
        <f t="shared" si="10"/>
        <v>2022</v>
      </c>
      <c r="D569" s="42">
        <v>27.908000000000001</v>
      </c>
      <c r="E569" s="41">
        <v>27.837</v>
      </c>
      <c r="F569" s="41">
        <v>28.010999999999999</v>
      </c>
      <c r="G569" s="41">
        <v>27.757000000000001</v>
      </c>
      <c r="I569" s="41">
        <v>28.440999999999999</v>
      </c>
      <c r="J569" s="42">
        <v>27.478999999999999</v>
      </c>
      <c r="N569" s="41">
        <v>28.341999999999999</v>
      </c>
      <c r="R569" s="41">
        <v>27.521000000000001</v>
      </c>
      <c r="S569" s="41">
        <v>28.28</v>
      </c>
      <c r="T569" s="41">
        <v>28.515000000000001</v>
      </c>
      <c r="U569" s="41">
        <v>28.379000000000001</v>
      </c>
      <c r="W569" s="41">
        <v>28.541</v>
      </c>
      <c r="X569" s="41">
        <v>28.664000000000001</v>
      </c>
    </row>
    <row r="570" spans="1:24" x14ac:dyDescent="0.25">
      <c r="A570" s="37">
        <v>2022</v>
      </c>
      <c r="B570" s="37">
        <v>2</v>
      </c>
      <c r="C570" s="28">
        <f t="shared" si="10"/>
        <v>2022.0833333333333</v>
      </c>
      <c r="D570" s="42">
        <v>28.053999999999998</v>
      </c>
      <c r="E570" s="41">
        <v>28.065999999999999</v>
      </c>
      <c r="F570" s="41">
        <v>28.100999999999999</v>
      </c>
      <c r="G570" s="41">
        <v>27.92</v>
      </c>
      <c r="I570" s="41">
        <v>28.448</v>
      </c>
      <c r="J570" s="42">
        <v>27.381</v>
      </c>
      <c r="N570" s="41">
        <v>28.071999999999999</v>
      </c>
      <c r="R570" s="41">
        <v>27.545999999999999</v>
      </c>
      <c r="S570" s="41">
        <v>28.010999999999999</v>
      </c>
      <c r="T570" s="41">
        <v>28.061</v>
      </c>
      <c r="U570" s="41">
        <v>28.1</v>
      </c>
      <c r="W570" s="41">
        <v>28.303000000000001</v>
      </c>
      <c r="X570" s="41">
        <v>28.405000000000001</v>
      </c>
    </row>
    <row r="571" spans="1:24" x14ac:dyDescent="0.25">
      <c r="A571" s="37">
        <v>2022</v>
      </c>
      <c r="B571" s="37">
        <v>3</v>
      </c>
      <c r="C571" s="28">
        <f t="shared" si="10"/>
        <v>2022.1666666666667</v>
      </c>
      <c r="D571" s="42">
        <v>28.315999999999999</v>
      </c>
      <c r="E571" s="41">
        <v>28.404</v>
      </c>
      <c r="F571" s="41">
        <v>28.358000000000001</v>
      </c>
      <c r="G571" s="41">
        <v>28.262</v>
      </c>
      <c r="I571" s="41">
        <v>28.562999999999999</v>
      </c>
      <c r="J571" s="42">
        <v>27.747</v>
      </c>
      <c r="N571" s="41">
        <v>28.606000000000002</v>
      </c>
      <c r="R571" s="41">
        <v>28.224</v>
      </c>
      <c r="S571" s="41">
        <v>28.37</v>
      </c>
      <c r="T571" s="41">
        <v>28.45</v>
      </c>
      <c r="W571" s="41">
        <v>28.533999999999999</v>
      </c>
      <c r="X571" s="41">
        <v>29.14</v>
      </c>
    </row>
    <row r="572" spans="1:24" x14ac:dyDescent="0.25">
      <c r="A572" s="37">
        <v>2022</v>
      </c>
      <c r="B572" s="37">
        <v>4</v>
      </c>
      <c r="C572" s="28">
        <f t="shared" si="10"/>
        <v>2022.25</v>
      </c>
      <c r="D572" s="42">
        <v>29.126999999999999</v>
      </c>
      <c r="E572" s="41">
        <v>29.286000000000001</v>
      </c>
      <c r="F572" s="41">
        <v>29.026</v>
      </c>
      <c r="G572" s="41">
        <v>28.995999999999999</v>
      </c>
      <c r="I572" s="41">
        <v>29.201000000000001</v>
      </c>
      <c r="J572" s="42">
        <v>28.158000000000001</v>
      </c>
      <c r="N572" s="41">
        <v>29.045000000000002</v>
      </c>
      <c r="R572" s="41">
        <v>28.678000000000001</v>
      </c>
      <c r="S572" s="41">
        <v>28.934000000000001</v>
      </c>
      <c r="T572" s="41">
        <v>29.1</v>
      </c>
      <c r="W572" s="41">
        <v>28.887</v>
      </c>
      <c r="X572" s="41">
        <v>30.077000000000002</v>
      </c>
    </row>
    <row r="573" spans="1:24" x14ac:dyDescent="0.25">
      <c r="A573" s="37">
        <v>2022</v>
      </c>
      <c r="B573" s="37">
        <v>5</v>
      </c>
      <c r="C573" s="28">
        <f t="shared" si="10"/>
        <v>2022.3333333333333</v>
      </c>
      <c r="D573" s="42">
        <v>29.782</v>
      </c>
      <c r="E573" s="41">
        <v>29.917000000000002</v>
      </c>
      <c r="F573" s="41">
        <v>29.606000000000002</v>
      </c>
      <c r="G573" s="41">
        <v>29.645</v>
      </c>
      <c r="I573" s="41">
        <v>29.794</v>
      </c>
      <c r="J573" s="42">
        <v>29.193999999999999</v>
      </c>
      <c r="N573" s="41">
        <v>29.844999999999999</v>
      </c>
      <c r="R573" s="41">
        <v>29.564</v>
      </c>
      <c r="S573" s="41">
        <v>29.469000000000001</v>
      </c>
      <c r="T573" s="41">
        <v>29.562999999999999</v>
      </c>
      <c r="W573" s="41">
        <v>29.596</v>
      </c>
      <c r="X573" s="41">
        <v>30.72</v>
      </c>
    </row>
    <row r="574" spans="1:24" x14ac:dyDescent="0.25">
      <c r="A574" s="37">
        <v>2022</v>
      </c>
      <c r="B574" s="37">
        <v>6</v>
      </c>
      <c r="C574" s="28">
        <f t="shared" si="10"/>
        <v>2022.4166666666667</v>
      </c>
      <c r="D574" s="42">
        <v>29.792000000000002</v>
      </c>
      <c r="E574" s="41">
        <v>29.641999999999999</v>
      </c>
      <c r="F574" s="41">
        <v>29.376000000000001</v>
      </c>
      <c r="G574" s="41">
        <v>15.766</v>
      </c>
      <c r="I574" s="41">
        <v>29.588000000000001</v>
      </c>
      <c r="J574" s="42">
        <v>28.547000000000001</v>
      </c>
      <c r="N574" s="41">
        <v>29.68</v>
      </c>
      <c r="R574" s="41">
        <v>29.123000000000001</v>
      </c>
      <c r="S574" s="41">
        <v>29.509</v>
      </c>
      <c r="T574" s="41">
        <v>30.036999999999999</v>
      </c>
      <c r="W574" s="41">
        <v>29.866</v>
      </c>
      <c r="X574" s="41">
        <v>30.376999999999999</v>
      </c>
    </row>
    <row r="575" spans="1:24" x14ac:dyDescent="0.25">
      <c r="A575" s="37">
        <v>2022</v>
      </c>
      <c r="B575" s="37">
        <v>7</v>
      </c>
      <c r="C575" s="28">
        <f t="shared" si="10"/>
        <v>2022.5</v>
      </c>
      <c r="D575" s="42">
        <v>29.062000000000001</v>
      </c>
      <c r="E575" s="41">
        <v>29.155999999999999</v>
      </c>
      <c r="F575" s="41">
        <v>29.05</v>
      </c>
      <c r="G575" s="41">
        <v>28.992000000000001</v>
      </c>
      <c r="I575" s="41">
        <v>29.231999999999999</v>
      </c>
      <c r="J575" s="42">
        <v>28.055</v>
      </c>
    </row>
    <row r="576" spans="1:24" x14ac:dyDescent="0.25">
      <c r="A576" s="37">
        <v>2022</v>
      </c>
      <c r="B576" s="37">
        <v>8</v>
      </c>
      <c r="C576" s="28">
        <f t="shared" si="10"/>
        <v>2022.5833333333333</v>
      </c>
      <c r="D576" s="42">
        <v>29.428000000000001</v>
      </c>
      <c r="E576" s="41">
        <v>29.544</v>
      </c>
      <c r="F576" s="41">
        <v>29.353000000000002</v>
      </c>
      <c r="G576" s="41">
        <v>29.314</v>
      </c>
      <c r="I576" s="41">
        <v>29.512</v>
      </c>
      <c r="J576" s="42">
        <v>29.13</v>
      </c>
    </row>
    <row r="577" spans="1:10" x14ac:dyDescent="0.25">
      <c r="A577" s="37">
        <v>2022</v>
      </c>
      <c r="B577" s="37">
        <v>9</v>
      </c>
      <c r="C577" s="28">
        <f t="shared" si="10"/>
        <v>2022.6666666666667</v>
      </c>
      <c r="D577" s="42">
        <v>29.690999999999999</v>
      </c>
      <c r="E577" s="41">
        <v>29.753</v>
      </c>
      <c r="F577" s="41">
        <v>29.693000000000001</v>
      </c>
      <c r="G577" s="41">
        <v>29.57</v>
      </c>
      <c r="I577" s="41">
        <v>29.895</v>
      </c>
      <c r="J577" s="42">
        <v>29.704999999999998</v>
      </c>
    </row>
    <row r="578" spans="1:10" x14ac:dyDescent="0.25">
      <c r="A578" s="37">
        <v>2022</v>
      </c>
      <c r="B578" s="37">
        <v>10</v>
      </c>
      <c r="C578" s="28">
        <f t="shared" si="10"/>
        <v>2022.75</v>
      </c>
      <c r="D578" s="42">
        <v>29.829000000000001</v>
      </c>
      <c r="E578" s="41">
        <v>29.85</v>
      </c>
      <c r="G578" s="41">
        <v>29.760999999999999</v>
      </c>
    </row>
    <row r="579" spans="1:10" x14ac:dyDescent="0.25">
      <c r="A579" s="37">
        <v>2022</v>
      </c>
      <c r="B579" s="37">
        <v>11</v>
      </c>
      <c r="C579" s="28">
        <f t="shared" si="10"/>
        <v>2022.8333333333333</v>
      </c>
    </row>
    <row r="580" spans="1:10" x14ac:dyDescent="0.25">
      <c r="A580" s="37">
        <v>2022</v>
      </c>
      <c r="B580" s="37">
        <v>12</v>
      </c>
      <c r="C580" s="28">
        <f t="shared" si="10"/>
        <v>2022.9166666666667</v>
      </c>
    </row>
  </sheetData>
  <mergeCells count="6">
    <mergeCell ref="J2:L2"/>
    <mergeCell ref="M2:V2"/>
    <mergeCell ref="D2:G2"/>
    <mergeCell ref="S3:U3"/>
    <mergeCell ref="D1:AA1"/>
    <mergeCell ref="Y2:AA2"/>
  </mergeCells>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X363"/>
  <sheetViews>
    <sheetView zoomScale="75" zoomScaleNormal="75" workbookViewId="0">
      <pane ySplit="3" topLeftCell="A330" activePane="bottomLeft" state="frozen"/>
      <selection pane="bottomLeft" activeCell="W357" sqref="W357:W362"/>
    </sheetView>
  </sheetViews>
  <sheetFormatPr defaultRowHeight="15" x14ac:dyDescent="0.25"/>
  <cols>
    <col min="1" max="1" width="7" style="37" bestFit="1" customWidth="1"/>
    <col min="2" max="2" width="7.85546875" style="37" customWidth="1"/>
    <col min="3" max="3" width="7.5703125" style="37" bestFit="1" customWidth="1"/>
    <col min="4" max="4" width="9.140625" style="37"/>
    <col min="5" max="5" width="9.28515625" style="37" bestFit="1" customWidth="1"/>
    <col min="6" max="6" width="8.140625" style="37" customWidth="1"/>
    <col min="7" max="13" width="9.28515625" style="37" customWidth="1"/>
    <col min="14" max="14" width="4.5703125" style="37" customWidth="1"/>
    <col min="15" max="16" width="13" style="37" customWidth="1"/>
    <col min="17" max="17" width="12.5703125" style="37" customWidth="1"/>
    <col min="18" max="18" width="13.7109375" style="37" bestFit="1" customWidth="1"/>
    <col min="19" max="19" width="10.7109375" style="37" customWidth="1"/>
    <col min="20" max="20" width="13" style="37" customWidth="1"/>
    <col min="21" max="21" width="10.85546875" style="37" bestFit="1" customWidth="1"/>
    <col min="22" max="22" width="13.85546875" style="37" bestFit="1" customWidth="1"/>
    <col min="23" max="23" width="10.85546875" style="37" customWidth="1"/>
    <col min="24" max="24" width="10.85546875" style="37" bestFit="1" customWidth="1"/>
    <col min="25" max="25" width="11" style="37" bestFit="1" customWidth="1"/>
    <col min="26" max="26" width="12.5703125" style="37" bestFit="1" customWidth="1"/>
    <col min="27" max="29" width="12.5703125" style="37" customWidth="1"/>
    <col min="30" max="30" width="6.7109375" style="37" customWidth="1"/>
    <col min="31" max="31" width="12.5703125" style="37" customWidth="1"/>
    <col min="32" max="32" width="11.140625" style="37" bestFit="1" customWidth="1"/>
    <col min="33" max="34" width="9.140625" style="37"/>
    <col min="35" max="35" width="10.85546875" style="37" bestFit="1" customWidth="1"/>
    <col min="36" max="36" width="10.85546875" style="37" customWidth="1"/>
    <col min="37" max="37" width="11.140625" style="37" bestFit="1" customWidth="1"/>
    <col min="38" max="40" width="11.140625" style="37" customWidth="1"/>
    <col min="41" max="41" width="4.85546875" style="37" customWidth="1"/>
    <col min="42" max="44" width="10.85546875" style="37" customWidth="1"/>
  </cols>
  <sheetData>
    <row r="1" spans="1:50" x14ac:dyDescent="0.25">
      <c r="A1" s="36"/>
      <c r="B1" s="36"/>
      <c r="C1" s="36"/>
      <c r="D1" s="39" t="s">
        <v>157</v>
      </c>
      <c r="E1" s="39"/>
      <c r="F1" s="94" t="s">
        <v>206</v>
      </c>
      <c r="G1" s="94"/>
      <c r="H1" s="94"/>
      <c r="I1" s="94"/>
      <c r="J1" s="94" t="s">
        <v>207</v>
      </c>
      <c r="K1" s="94"/>
      <c r="L1" s="94"/>
      <c r="M1" s="94"/>
      <c r="N1" s="39"/>
      <c r="O1" s="39" t="s">
        <v>156</v>
      </c>
      <c r="P1" s="39"/>
      <c r="Q1" s="39"/>
      <c r="R1" s="39"/>
      <c r="S1" s="39"/>
      <c r="T1" s="39"/>
      <c r="U1" s="39"/>
      <c r="V1" s="84"/>
      <c r="W1" s="39"/>
      <c r="X1" s="39"/>
      <c r="Y1" s="39"/>
      <c r="Z1" s="39"/>
      <c r="AA1" s="39"/>
      <c r="AB1" s="39"/>
      <c r="AC1" s="39"/>
      <c r="AD1" s="39"/>
      <c r="AE1" s="39" t="s">
        <v>57</v>
      </c>
      <c r="AG1" s="39"/>
      <c r="AH1" s="49"/>
      <c r="AP1" s="40" t="s">
        <v>158</v>
      </c>
      <c r="AT1" s="3"/>
    </row>
    <row r="2" spans="1:50" x14ac:dyDescent="0.25">
      <c r="A2" s="36" t="s">
        <v>64</v>
      </c>
      <c r="B2" s="36" t="s">
        <v>87</v>
      </c>
      <c r="C2" s="36"/>
      <c r="D2" s="40" t="s">
        <v>90</v>
      </c>
      <c r="E2" s="40" t="s">
        <v>91</v>
      </c>
      <c r="F2" s="93" t="s">
        <v>91</v>
      </c>
      <c r="G2" s="93"/>
      <c r="H2" s="93" t="s">
        <v>203</v>
      </c>
      <c r="I2" s="93"/>
      <c r="J2" s="93" t="s">
        <v>91</v>
      </c>
      <c r="K2" s="93"/>
      <c r="L2" s="93" t="s">
        <v>203</v>
      </c>
      <c r="M2" s="93"/>
      <c r="O2" s="40" t="s">
        <v>96</v>
      </c>
      <c r="P2" s="40" t="s">
        <v>238</v>
      </c>
      <c r="Q2" s="40" t="s">
        <v>235</v>
      </c>
      <c r="R2" s="40" t="s">
        <v>236</v>
      </c>
      <c r="S2" s="40" t="s">
        <v>237</v>
      </c>
      <c r="T2" s="40" t="s">
        <v>125</v>
      </c>
      <c r="U2" s="40" t="s">
        <v>125</v>
      </c>
      <c r="V2" s="85" t="s">
        <v>254</v>
      </c>
      <c r="W2" s="40" t="s">
        <v>15</v>
      </c>
      <c r="X2" s="40" t="s">
        <v>124</v>
      </c>
      <c r="Y2" s="40" t="s">
        <v>127</v>
      </c>
      <c r="Z2" s="40" t="s">
        <v>129</v>
      </c>
      <c r="AA2" s="40"/>
      <c r="AB2" s="40"/>
      <c r="AC2" s="40"/>
      <c r="AD2" s="40"/>
      <c r="AE2" s="40" t="s">
        <v>132</v>
      </c>
      <c r="AF2" s="40" t="s">
        <v>119</v>
      </c>
      <c r="AG2" s="40" t="s">
        <v>101</v>
      </c>
      <c r="AH2" s="40" t="s">
        <v>102</v>
      </c>
      <c r="AI2" s="40" t="s">
        <v>103</v>
      </c>
      <c r="AJ2" s="40" t="s">
        <v>103</v>
      </c>
      <c r="AK2" s="40" t="s">
        <v>104</v>
      </c>
      <c r="AL2" s="40" t="s">
        <v>161</v>
      </c>
      <c r="AM2" s="40" t="s">
        <v>246</v>
      </c>
      <c r="AN2" s="40" t="s">
        <v>246</v>
      </c>
      <c r="AO2" s="40"/>
      <c r="AP2" s="40" t="s">
        <v>115</v>
      </c>
      <c r="AQ2" s="40" t="s">
        <v>121</v>
      </c>
      <c r="AR2" s="40" t="s">
        <v>116</v>
      </c>
      <c r="AS2" s="3"/>
      <c r="AT2" s="3"/>
      <c r="AU2" s="3"/>
      <c r="AV2" s="3"/>
      <c r="AW2" s="3"/>
      <c r="AX2" s="3"/>
    </row>
    <row r="3" spans="1:50" x14ac:dyDescent="0.25">
      <c r="A3" s="36"/>
      <c r="B3" s="36"/>
      <c r="C3" s="36"/>
      <c r="D3" s="40" t="s">
        <v>134</v>
      </c>
      <c r="E3" s="40" t="s">
        <v>202</v>
      </c>
      <c r="F3" s="69" t="s">
        <v>209</v>
      </c>
      <c r="G3" s="69" t="s">
        <v>208</v>
      </c>
      <c r="H3" s="69" t="s">
        <v>204</v>
      </c>
      <c r="I3" s="69" t="s">
        <v>205</v>
      </c>
      <c r="J3" s="69" t="s">
        <v>209</v>
      </c>
      <c r="K3" s="69" t="s">
        <v>208</v>
      </c>
      <c r="L3" s="69" t="s">
        <v>204</v>
      </c>
      <c r="M3" s="69" t="s">
        <v>205</v>
      </c>
      <c r="O3" s="40" t="s">
        <v>120</v>
      </c>
      <c r="P3" s="40"/>
      <c r="T3" s="40" t="s">
        <v>229</v>
      </c>
      <c r="U3" s="40" t="s">
        <v>120</v>
      </c>
      <c r="V3" s="85"/>
      <c r="W3" s="40"/>
      <c r="Y3" s="37" t="s">
        <v>128</v>
      </c>
      <c r="Z3" s="37" t="s">
        <v>130</v>
      </c>
      <c r="AE3" s="37" t="s">
        <v>113</v>
      </c>
      <c r="AF3" s="37" t="s">
        <v>126</v>
      </c>
      <c r="AG3" s="37" t="s">
        <v>114</v>
      </c>
      <c r="AI3" s="37" t="s">
        <v>113</v>
      </c>
      <c r="AJ3" s="37" t="s">
        <v>114</v>
      </c>
      <c r="AM3" s="37" t="s">
        <v>108</v>
      </c>
      <c r="AN3" s="37" t="s">
        <v>247</v>
      </c>
      <c r="AP3" s="37" t="s">
        <v>113</v>
      </c>
      <c r="AQ3" s="37" t="s">
        <v>122</v>
      </c>
      <c r="AR3" s="37" t="s">
        <v>117</v>
      </c>
    </row>
    <row r="4" spans="1:50" x14ac:dyDescent="0.25">
      <c r="A4" s="37">
        <v>1993</v>
      </c>
      <c r="B4" s="37">
        <v>1</v>
      </c>
      <c r="C4" s="28">
        <f t="shared" ref="C4:C32" si="0">A4+(B4-1)/12</f>
        <v>1993</v>
      </c>
      <c r="D4" s="40"/>
      <c r="E4" s="40"/>
      <c r="F4" s="70"/>
      <c r="G4" s="70"/>
      <c r="H4" s="70"/>
      <c r="I4" s="70"/>
      <c r="J4" s="70"/>
      <c r="K4" s="70"/>
      <c r="L4" s="70"/>
      <c r="M4" s="70"/>
      <c r="O4" s="40"/>
      <c r="P4" s="40"/>
      <c r="T4" s="40"/>
      <c r="U4" s="40"/>
      <c r="V4" s="85"/>
      <c r="W4" s="40"/>
    </row>
    <row r="5" spans="1:50" x14ac:dyDescent="0.25">
      <c r="A5" s="37">
        <v>1993</v>
      </c>
      <c r="B5" s="37">
        <v>2</v>
      </c>
      <c r="C5" s="28">
        <f t="shared" si="0"/>
        <v>1993.0833333333333</v>
      </c>
      <c r="D5" s="40"/>
      <c r="E5" s="40"/>
      <c r="F5" s="70"/>
      <c r="G5" s="70"/>
      <c r="H5" s="70"/>
      <c r="I5" s="70"/>
      <c r="J5" s="70"/>
      <c r="K5" s="70"/>
      <c r="L5" s="70"/>
      <c r="M5" s="70"/>
      <c r="O5" s="40"/>
      <c r="P5" s="40"/>
      <c r="T5" s="40"/>
      <c r="U5" s="40"/>
      <c r="V5" s="85"/>
      <c r="W5" s="40"/>
    </row>
    <row r="6" spans="1:50" x14ac:dyDescent="0.25">
      <c r="A6" s="37">
        <v>1993</v>
      </c>
      <c r="B6" s="37">
        <v>3</v>
      </c>
      <c r="C6" s="28">
        <f t="shared" si="0"/>
        <v>1993.1666666666667</v>
      </c>
      <c r="D6" s="40"/>
      <c r="E6" s="40"/>
      <c r="F6" s="70"/>
      <c r="G6" s="70"/>
      <c r="H6" s="70"/>
      <c r="I6" s="70"/>
      <c r="J6" s="70"/>
      <c r="K6" s="70"/>
      <c r="L6" s="70"/>
      <c r="M6" s="70"/>
      <c r="O6" s="40"/>
      <c r="P6" s="40"/>
      <c r="T6" s="40"/>
      <c r="U6" s="40"/>
      <c r="V6" s="85"/>
      <c r="W6" s="40"/>
    </row>
    <row r="7" spans="1:50" x14ac:dyDescent="0.25">
      <c r="A7" s="37">
        <v>1993</v>
      </c>
      <c r="B7" s="37">
        <v>4</v>
      </c>
      <c r="C7" s="28">
        <f t="shared" si="0"/>
        <v>1993.25</v>
      </c>
      <c r="D7" s="40"/>
      <c r="E7" s="40"/>
      <c r="F7" s="70"/>
      <c r="G7" s="70"/>
      <c r="H7" s="70"/>
      <c r="I7" s="70"/>
      <c r="J7" s="70"/>
      <c r="K7" s="70"/>
      <c r="L7" s="70"/>
      <c r="M7" s="70"/>
      <c r="O7" s="40"/>
      <c r="P7" s="40"/>
      <c r="T7" s="40"/>
      <c r="U7" s="40"/>
      <c r="V7" s="85"/>
      <c r="W7" s="40"/>
    </row>
    <row r="8" spans="1:50" x14ac:dyDescent="0.25">
      <c r="A8" s="37">
        <v>1993</v>
      </c>
      <c r="B8" s="37">
        <v>5</v>
      </c>
      <c r="C8" s="28">
        <f t="shared" si="0"/>
        <v>1993.3333333333333</v>
      </c>
      <c r="D8" s="40"/>
      <c r="E8" s="40"/>
      <c r="F8" s="70"/>
      <c r="G8" s="70"/>
      <c r="H8" s="70"/>
      <c r="I8" s="70"/>
      <c r="J8" s="70"/>
      <c r="K8" s="70"/>
      <c r="L8" s="70"/>
      <c r="M8" s="70"/>
      <c r="O8" s="40"/>
      <c r="P8" s="40"/>
      <c r="T8" s="40"/>
      <c r="U8" s="40"/>
      <c r="V8" s="85"/>
      <c r="W8" s="40"/>
    </row>
    <row r="9" spans="1:50" x14ac:dyDescent="0.25">
      <c r="A9" s="37">
        <v>1993</v>
      </c>
      <c r="B9" s="37">
        <v>6</v>
      </c>
      <c r="C9" s="28">
        <f t="shared" si="0"/>
        <v>1993.4166666666667</v>
      </c>
      <c r="D9" s="40"/>
      <c r="E9" s="40"/>
      <c r="F9" s="70"/>
      <c r="G9" s="70"/>
      <c r="H9" s="70"/>
      <c r="I9" s="70"/>
      <c r="J9" s="70"/>
      <c r="K9" s="70"/>
      <c r="L9" s="70"/>
      <c r="M9" s="70"/>
      <c r="O9" s="40"/>
      <c r="P9" s="40"/>
      <c r="T9" s="40"/>
      <c r="U9" s="40"/>
      <c r="V9" s="85"/>
      <c r="W9" s="40"/>
    </row>
    <row r="10" spans="1:50" x14ac:dyDescent="0.25">
      <c r="A10" s="37">
        <v>1993</v>
      </c>
      <c r="B10" s="37">
        <v>7</v>
      </c>
      <c r="C10" s="28">
        <f t="shared" si="0"/>
        <v>1993.5</v>
      </c>
      <c r="D10" s="40"/>
      <c r="E10" s="40"/>
      <c r="F10" s="70"/>
      <c r="G10" s="70"/>
      <c r="H10" s="70"/>
      <c r="I10" s="70"/>
      <c r="J10" s="70"/>
      <c r="K10" s="70"/>
      <c r="L10" s="70"/>
      <c r="M10" s="70"/>
      <c r="O10" s="40"/>
      <c r="P10" s="40"/>
      <c r="T10" s="40"/>
      <c r="U10" s="40"/>
      <c r="V10" s="85"/>
      <c r="W10" s="40"/>
    </row>
    <row r="11" spans="1:50" x14ac:dyDescent="0.25">
      <c r="A11" s="37">
        <v>1993</v>
      </c>
      <c r="B11" s="37">
        <v>8</v>
      </c>
      <c r="C11" s="28">
        <f t="shared" si="0"/>
        <v>1993.5833333333333</v>
      </c>
      <c r="D11" s="40"/>
      <c r="E11" s="40"/>
      <c r="F11" s="70"/>
      <c r="G11" s="70"/>
      <c r="H11" s="70"/>
      <c r="I11" s="70"/>
      <c r="J11" s="70"/>
      <c r="K11" s="70"/>
      <c r="L11" s="70"/>
      <c r="M11" s="70"/>
      <c r="O11" s="40"/>
      <c r="P11" s="40"/>
      <c r="T11" s="40"/>
      <c r="U11" s="40"/>
      <c r="V11" s="85"/>
      <c r="W11" s="40"/>
    </row>
    <row r="12" spans="1:50" x14ac:dyDescent="0.25">
      <c r="A12" s="37">
        <v>1993</v>
      </c>
      <c r="B12" s="37">
        <v>9</v>
      </c>
      <c r="C12" s="28">
        <f t="shared" si="0"/>
        <v>1993.6666666666667</v>
      </c>
      <c r="D12" s="40"/>
      <c r="E12" s="40"/>
      <c r="F12" s="70"/>
      <c r="G12" s="70"/>
      <c r="H12" s="70"/>
      <c r="I12" s="70"/>
      <c r="J12" s="70"/>
      <c r="K12" s="70"/>
      <c r="L12" s="70"/>
      <c r="M12" s="70"/>
      <c r="O12" s="40"/>
      <c r="P12" s="40"/>
      <c r="T12" s="40"/>
      <c r="U12" s="40"/>
      <c r="V12" s="85"/>
      <c r="W12" s="40"/>
    </row>
    <row r="13" spans="1:50" x14ac:dyDescent="0.25">
      <c r="A13" s="37">
        <v>1993</v>
      </c>
      <c r="B13" s="37">
        <v>10</v>
      </c>
      <c r="C13" s="28">
        <f t="shared" si="0"/>
        <v>1993.75</v>
      </c>
      <c r="D13" s="40"/>
      <c r="E13" s="40"/>
      <c r="F13" s="70"/>
      <c r="G13" s="70"/>
      <c r="H13" s="70"/>
      <c r="I13" s="70"/>
      <c r="J13" s="70"/>
      <c r="K13" s="70"/>
      <c r="L13" s="70"/>
      <c r="M13" s="70"/>
      <c r="O13" s="40"/>
      <c r="P13" s="40"/>
      <c r="T13" s="40"/>
      <c r="U13" s="40"/>
      <c r="V13" s="85"/>
      <c r="W13" s="40"/>
    </row>
    <row r="14" spans="1:50" x14ac:dyDescent="0.25">
      <c r="A14" s="37">
        <v>1993</v>
      </c>
      <c r="B14" s="37">
        <v>11</v>
      </c>
      <c r="C14" s="28">
        <f t="shared" si="0"/>
        <v>1993.8333333333333</v>
      </c>
      <c r="D14" s="40"/>
      <c r="E14" s="40"/>
      <c r="F14" s="70"/>
      <c r="G14" s="70"/>
      <c r="H14" s="41"/>
      <c r="I14" s="41">
        <v>26.9</v>
      </c>
      <c r="J14" s="41"/>
      <c r="K14" s="41"/>
      <c r="L14" s="41"/>
      <c r="M14" s="41">
        <v>27.4</v>
      </c>
      <c r="O14" s="40"/>
      <c r="P14" s="40"/>
      <c r="T14" s="40"/>
      <c r="U14" s="40"/>
      <c r="V14" s="85"/>
      <c r="W14" s="40"/>
    </row>
    <row r="15" spans="1:50" x14ac:dyDescent="0.25">
      <c r="A15" s="37">
        <v>1993</v>
      </c>
      <c r="B15" s="37">
        <v>12</v>
      </c>
      <c r="C15" s="28">
        <f t="shared" si="0"/>
        <v>1993.9166666666667</v>
      </c>
      <c r="D15" s="40"/>
      <c r="E15" s="40"/>
      <c r="F15" s="70"/>
      <c r="G15" s="70"/>
      <c r="H15" s="41"/>
      <c r="I15" s="41">
        <v>25.77</v>
      </c>
      <c r="J15" s="41"/>
      <c r="K15" s="41"/>
      <c r="L15" s="41"/>
      <c r="M15" s="41">
        <v>26.65</v>
      </c>
      <c r="O15" s="40"/>
      <c r="P15" s="40"/>
      <c r="T15" s="40"/>
      <c r="U15" s="40"/>
      <c r="V15" s="85"/>
      <c r="W15" s="40"/>
    </row>
    <row r="16" spans="1:50" x14ac:dyDescent="0.25">
      <c r="A16" s="37">
        <v>1994</v>
      </c>
      <c r="B16" s="37">
        <v>1</v>
      </c>
      <c r="C16" s="28">
        <f t="shared" si="0"/>
        <v>1994</v>
      </c>
      <c r="D16" s="40"/>
      <c r="E16" s="40"/>
      <c r="F16" s="70"/>
      <c r="G16" s="70"/>
      <c r="H16" s="41"/>
      <c r="I16" s="41">
        <v>23.51</v>
      </c>
      <c r="J16" s="41"/>
      <c r="K16" s="41"/>
      <c r="L16" s="41"/>
      <c r="M16" s="41">
        <v>24.94</v>
      </c>
      <c r="O16" s="40"/>
      <c r="P16" s="40"/>
      <c r="T16" s="40"/>
      <c r="U16" s="40"/>
      <c r="V16" s="85"/>
      <c r="W16" s="40"/>
    </row>
    <row r="17" spans="1:23" x14ac:dyDescent="0.25">
      <c r="A17" s="37">
        <v>1994</v>
      </c>
      <c r="B17" s="37">
        <v>2</v>
      </c>
      <c r="C17" s="28">
        <f t="shared" si="0"/>
        <v>1994.0833333333333</v>
      </c>
      <c r="D17" s="40"/>
      <c r="E17" s="40"/>
      <c r="F17" s="70"/>
      <c r="G17" s="70"/>
      <c r="H17" s="41"/>
      <c r="I17" s="41">
        <v>23.95</v>
      </c>
      <c r="J17" s="41"/>
      <c r="K17" s="41"/>
      <c r="L17" s="41"/>
      <c r="M17" s="41">
        <v>24.92</v>
      </c>
      <c r="O17" s="40"/>
      <c r="P17" s="40"/>
      <c r="T17" s="40"/>
      <c r="U17" s="40"/>
      <c r="V17" s="85"/>
      <c r="W17" s="40"/>
    </row>
    <row r="18" spans="1:23" x14ac:dyDescent="0.25">
      <c r="A18" s="37">
        <v>1994</v>
      </c>
      <c r="B18" s="37">
        <v>3</v>
      </c>
      <c r="C18" s="28">
        <f t="shared" si="0"/>
        <v>1994.1666666666667</v>
      </c>
      <c r="D18" s="40"/>
      <c r="E18" s="40"/>
      <c r="F18" s="70"/>
      <c r="G18" s="70"/>
      <c r="H18" s="41"/>
      <c r="I18" s="41">
        <v>26.34</v>
      </c>
      <c r="J18" s="41"/>
      <c r="K18" s="41"/>
      <c r="L18" s="41"/>
      <c r="M18" s="41">
        <v>27.26</v>
      </c>
      <c r="O18" s="40"/>
      <c r="P18" s="40"/>
      <c r="T18" s="40"/>
      <c r="U18" s="40"/>
      <c r="V18" s="85"/>
      <c r="W18" s="40"/>
    </row>
    <row r="19" spans="1:23" x14ac:dyDescent="0.25">
      <c r="A19" s="37">
        <v>1994</v>
      </c>
      <c r="B19" s="37">
        <v>4</v>
      </c>
      <c r="C19" s="28">
        <f t="shared" si="0"/>
        <v>1994.25</v>
      </c>
      <c r="D19" s="40"/>
      <c r="E19" s="40"/>
      <c r="F19" s="70"/>
      <c r="G19" s="70"/>
      <c r="H19" s="41"/>
      <c r="I19" s="41">
        <v>27.84</v>
      </c>
      <c r="J19" s="41"/>
      <c r="K19" s="41"/>
      <c r="L19" s="41"/>
      <c r="M19" s="41">
        <v>28.13</v>
      </c>
      <c r="O19" s="40"/>
      <c r="P19" s="40"/>
      <c r="T19" s="40"/>
      <c r="U19" s="40"/>
      <c r="V19" s="85"/>
      <c r="W19" s="40"/>
    </row>
    <row r="20" spans="1:23" x14ac:dyDescent="0.25">
      <c r="A20" s="37">
        <v>1994</v>
      </c>
      <c r="B20" s="37">
        <v>5</v>
      </c>
      <c r="C20" s="28">
        <f t="shared" si="0"/>
        <v>1994.3333333333333</v>
      </c>
      <c r="D20" s="40"/>
      <c r="E20" s="40"/>
      <c r="F20" s="70"/>
      <c r="G20" s="70"/>
      <c r="H20" s="41"/>
      <c r="I20" s="41">
        <v>28.02</v>
      </c>
      <c r="J20" s="41"/>
      <c r="K20" s="41"/>
      <c r="L20" s="41"/>
      <c r="M20" s="41">
        <v>28.56</v>
      </c>
      <c r="O20" s="40"/>
      <c r="P20" s="40"/>
      <c r="T20" s="40"/>
      <c r="U20" s="40"/>
      <c r="V20" s="85"/>
      <c r="W20" s="40"/>
    </row>
    <row r="21" spans="1:23" x14ac:dyDescent="0.25">
      <c r="A21" s="37">
        <v>1994</v>
      </c>
      <c r="B21" s="37">
        <v>6</v>
      </c>
      <c r="C21" s="28">
        <f t="shared" si="0"/>
        <v>1994.4166666666667</v>
      </c>
      <c r="D21" s="40"/>
      <c r="E21" s="40"/>
      <c r="F21" s="70"/>
      <c r="G21" s="70"/>
      <c r="H21" s="41"/>
      <c r="I21" s="41">
        <v>27.95</v>
      </c>
      <c r="J21" s="41"/>
      <c r="K21" s="41"/>
      <c r="L21" s="41"/>
      <c r="M21" s="41">
        <v>28.55</v>
      </c>
      <c r="O21" s="40"/>
      <c r="P21" s="40"/>
      <c r="T21" s="40"/>
      <c r="U21" s="40"/>
      <c r="V21" s="85"/>
      <c r="W21" s="40"/>
    </row>
    <row r="22" spans="1:23" x14ac:dyDescent="0.25">
      <c r="A22" s="37">
        <v>1994</v>
      </c>
      <c r="B22" s="37">
        <v>7</v>
      </c>
      <c r="C22" s="28">
        <f t="shared" si="0"/>
        <v>1994.5</v>
      </c>
      <c r="D22" s="40"/>
      <c r="E22" s="40"/>
      <c r="F22" s="70"/>
      <c r="G22" s="70"/>
      <c r="H22" s="41"/>
      <c r="I22" s="41">
        <v>28.27</v>
      </c>
      <c r="J22" s="41"/>
      <c r="K22" s="41"/>
      <c r="L22" s="41"/>
      <c r="M22" s="41">
        <v>28.7</v>
      </c>
      <c r="O22" s="40"/>
      <c r="P22" s="40"/>
      <c r="T22" s="40"/>
      <c r="U22" s="40"/>
      <c r="V22" s="85"/>
      <c r="W22" s="40"/>
    </row>
    <row r="23" spans="1:23" x14ac:dyDescent="0.25">
      <c r="A23" s="37">
        <v>1994</v>
      </c>
      <c r="B23" s="37">
        <v>8</v>
      </c>
      <c r="C23" s="28">
        <f t="shared" si="0"/>
        <v>1994.5833333333333</v>
      </c>
      <c r="D23" s="40"/>
      <c r="E23" s="40"/>
      <c r="F23" s="70"/>
      <c r="G23" s="70"/>
      <c r="H23" s="41"/>
      <c r="I23" s="41">
        <v>28.3</v>
      </c>
      <c r="J23" s="41"/>
      <c r="K23" s="41"/>
      <c r="L23" s="41"/>
      <c r="M23" s="41">
        <v>28.58</v>
      </c>
      <c r="O23" s="40"/>
      <c r="P23" s="40"/>
      <c r="T23" s="40"/>
      <c r="U23" s="40"/>
      <c r="V23" s="85"/>
      <c r="W23" s="40"/>
    </row>
    <row r="24" spans="1:23" x14ac:dyDescent="0.25">
      <c r="A24" s="37">
        <v>1994</v>
      </c>
      <c r="B24" s="37">
        <v>9</v>
      </c>
      <c r="C24" s="28">
        <f t="shared" si="0"/>
        <v>1994.6666666666667</v>
      </c>
      <c r="D24" s="40"/>
      <c r="E24" s="40"/>
      <c r="F24" s="41">
        <v>28.41</v>
      </c>
      <c r="G24" s="41">
        <v>27.6</v>
      </c>
      <c r="H24" s="41"/>
      <c r="I24" s="41">
        <v>27.77</v>
      </c>
      <c r="J24" s="41">
        <v>28.61</v>
      </c>
      <c r="K24" s="41">
        <v>27.77</v>
      </c>
      <c r="L24" s="41"/>
      <c r="M24" s="41">
        <v>28.42</v>
      </c>
      <c r="O24" s="40"/>
      <c r="P24" s="40"/>
      <c r="T24" s="40"/>
      <c r="U24" s="40"/>
      <c r="V24" s="85"/>
      <c r="W24" s="40"/>
    </row>
    <row r="25" spans="1:23" x14ac:dyDescent="0.25">
      <c r="A25" s="37">
        <v>1994</v>
      </c>
      <c r="B25" s="37">
        <v>10</v>
      </c>
      <c r="C25" s="28">
        <f t="shared" si="0"/>
        <v>1994.75</v>
      </c>
      <c r="D25" s="40"/>
      <c r="E25" s="40"/>
      <c r="F25" s="41">
        <v>27.91</v>
      </c>
      <c r="G25" s="41">
        <v>26.93</v>
      </c>
      <c r="H25" s="41"/>
      <c r="I25" s="41">
        <v>27.12</v>
      </c>
      <c r="J25" s="41">
        <v>27.99</v>
      </c>
      <c r="K25" s="41">
        <v>27</v>
      </c>
      <c r="L25" s="41"/>
      <c r="M25" s="41">
        <v>27.6</v>
      </c>
      <c r="O25" s="40"/>
      <c r="P25" s="40"/>
      <c r="T25" s="40"/>
      <c r="U25" s="40"/>
      <c r="V25" s="85"/>
      <c r="W25" s="40"/>
    </row>
    <row r="26" spans="1:23" x14ac:dyDescent="0.25">
      <c r="A26" s="37">
        <v>1994</v>
      </c>
      <c r="B26" s="37">
        <v>11</v>
      </c>
      <c r="C26" s="28">
        <f t="shared" si="0"/>
        <v>1994.8333333333333</v>
      </c>
      <c r="D26" s="40"/>
      <c r="E26" s="40"/>
      <c r="F26" s="41">
        <v>28.03</v>
      </c>
      <c r="G26" s="41">
        <v>26.89</v>
      </c>
      <c r="H26" s="41"/>
      <c r="I26" s="41">
        <v>27.4</v>
      </c>
      <c r="J26" s="41">
        <v>28.21</v>
      </c>
      <c r="K26" s="41">
        <v>27.11</v>
      </c>
      <c r="L26" s="41"/>
      <c r="M26" s="41">
        <v>27.95</v>
      </c>
      <c r="O26" s="40"/>
      <c r="P26" s="40"/>
      <c r="T26" s="40"/>
      <c r="U26" s="40"/>
      <c r="V26" s="85"/>
      <c r="W26" s="40"/>
    </row>
    <row r="27" spans="1:23" x14ac:dyDescent="0.25">
      <c r="A27" s="37">
        <v>1994</v>
      </c>
      <c r="B27" s="37">
        <v>12</v>
      </c>
      <c r="C27" s="28">
        <f t="shared" si="0"/>
        <v>1994.9166666666667</v>
      </c>
      <c r="D27" s="40"/>
      <c r="E27" s="40"/>
      <c r="F27" s="41">
        <v>25.97</v>
      </c>
      <c r="G27" s="41">
        <v>24.71</v>
      </c>
      <c r="H27" s="41"/>
      <c r="I27" s="41">
        <v>25.26</v>
      </c>
      <c r="J27" s="41">
        <v>25.94</v>
      </c>
      <c r="K27" s="41">
        <v>24.87</v>
      </c>
      <c r="L27" s="41"/>
      <c r="M27" s="41">
        <v>25.68</v>
      </c>
      <c r="O27" s="40"/>
      <c r="P27" s="40"/>
      <c r="T27" s="40"/>
      <c r="U27" s="40"/>
      <c r="V27" s="85"/>
      <c r="W27" s="40"/>
    </row>
    <row r="28" spans="1:23" x14ac:dyDescent="0.25">
      <c r="A28" s="37">
        <v>1995</v>
      </c>
      <c r="B28" s="37">
        <v>1</v>
      </c>
      <c r="C28" s="28">
        <f t="shared" si="0"/>
        <v>1995</v>
      </c>
      <c r="D28" s="40"/>
      <c r="E28" s="40"/>
      <c r="F28" s="41">
        <v>25.55</v>
      </c>
      <c r="G28" s="41">
        <v>23.38</v>
      </c>
      <c r="H28" s="41"/>
      <c r="I28" s="41">
        <v>23.73</v>
      </c>
      <c r="J28" s="41">
        <v>25.27</v>
      </c>
      <c r="K28" s="41">
        <v>23.61</v>
      </c>
      <c r="L28" s="41"/>
      <c r="M28" s="41">
        <v>24.55</v>
      </c>
      <c r="O28" s="40"/>
      <c r="P28" s="40"/>
      <c r="T28" s="40"/>
      <c r="U28" s="40"/>
      <c r="V28" s="85"/>
      <c r="W28" s="40"/>
    </row>
    <row r="29" spans="1:23" x14ac:dyDescent="0.25">
      <c r="A29" s="37">
        <v>1995</v>
      </c>
      <c r="B29" s="37">
        <v>2</v>
      </c>
      <c r="C29" s="28">
        <f t="shared" si="0"/>
        <v>1995.0833333333333</v>
      </c>
      <c r="D29" s="40"/>
      <c r="E29" s="40"/>
      <c r="F29" s="41">
        <v>26</v>
      </c>
      <c r="G29" s="41">
        <v>24.65</v>
      </c>
      <c r="H29" s="41"/>
      <c r="I29" s="41">
        <v>25.4</v>
      </c>
      <c r="J29" s="41">
        <v>26.33</v>
      </c>
      <c r="K29" s="41">
        <v>24.95</v>
      </c>
      <c r="L29" s="41"/>
      <c r="M29" s="41">
        <v>26.02</v>
      </c>
      <c r="O29" s="40"/>
      <c r="P29" s="40"/>
      <c r="T29" s="40"/>
      <c r="U29" s="40"/>
      <c r="V29" s="85"/>
      <c r="W29" s="40"/>
    </row>
    <row r="30" spans="1:23" x14ac:dyDescent="0.25">
      <c r="A30" s="37">
        <v>1995</v>
      </c>
      <c r="B30" s="37">
        <v>3</v>
      </c>
      <c r="C30" s="28">
        <f t="shared" si="0"/>
        <v>1995.1666666666667</v>
      </c>
      <c r="D30" s="40"/>
      <c r="E30" s="40"/>
      <c r="F30" s="41">
        <v>28.17</v>
      </c>
      <c r="G30" s="41">
        <v>26.85</v>
      </c>
      <c r="H30" s="41"/>
      <c r="I30" s="41">
        <v>27.42</v>
      </c>
      <c r="J30" s="41">
        <v>28.6</v>
      </c>
      <c r="K30" s="41">
        <v>27.33</v>
      </c>
      <c r="L30" s="41"/>
      <c r="M30" s="41">
        <v>27.83</v>
      </c>
      <c r="O30" s="40"/>
      <c r="P30" s="40"/>
      <c r="T30" s="40"/>
      <c r="U30" s="40"/>
      <c r="V30" s="85"/>
      <c r="W30" s="40"/>
    </row>
    <row r="31" spans="1:23" x14ac:dyDescent="0.25">
      <c r="A31" s="37">
        <v>1995</v>
      </c>
      <c r="B31" s="37">
        <v>4</v>
      </c>
      <c r="C31" s="28">
        <f t="shared" si="0"/>
        <v>1995.25</v>
      </c>
      <c r="D31" s="40"/>
      <c r="E31" s="40"/>
      <c r="F31" s="41">
        <v>28.97</v>
      </c>
      <c r="G31" s="41">
        <v>27.89</v>
      </c>
      <c r="H31" s="41"/>
      <c r="I31" s="41">
        <v>28.27</v>
      </c>
      <c r="J31" s="41">
        <v>29.05</v>
      </c>
      <c r="K31" s="41">
        <v>27.9</v>
      </c>
      <c r="L31" s="41"/>
      <c r="M31" s="41">
        <v>28.29</v>
      </c>
      <c r="O31" s="40"/>
      <c r="P31" s="40"/>
      <c r="T31" s="40"/>
      <c r="U31" s="40"/>
      <c r="V31" s="85"/>
      <c r="W31" s="40"/>
    </row>
    <row r="32" spans="1:23" x14ac:dyDescent="0.25">
      <c r="A32" s="37">
        <v>1995</v>
      </c>
      <c r="B32" s="37">
        <v>5</v>
      </c>
      <c r="C32" s="28">
        <f t="shared" si="0"/>
        <v>1995.3333333333333</v>
      </c>
      <c r="D32" s="40"/>
      <c r="E32" s="40"/>
      <c r="F32" s="41">
        <v>29.11</v>
      </c>
      <c r="G32" s="41">
        <v>28.17</v>
      </c>
      <c r="H32" s="41"/>
      <c r="I32" s="41">
        <v>28.62</v>
      </c>
      <c r="J32" s="41">
        <v>29.24</v>
      </c>
      <c r="K32" s="41">
        <v>28.19</v>
      </c>
      <c r="L32" s="41"/>
      <c r="M32" s="41">
        <v>29.01</v>
      </c>
      <c r="O32" s="40"/>
      <c r="P32" s="40"/>
      <c r="T32" s="40"/>
      <c r="U32" s="40"/>
      <c r="V32" s="85"/>
      <c r="W32" s="40"/>
    </row>
    <row r="33" spans="1:31" x14ac:dyDescent="0.25">
      <c r="A33" s="37">
        <v>1995</v>
      </c>
      <c r="B33" s="37">
        <v>6</v>
      </c>
      <c r="C33" s="28">
        <f t="shared" ref="C33:C43" si="1">A33+(B33-1)/12</f>
        <v>1995.4166666666667</v>
      </c>
      <c r="F33" s="41">
        <v>28.54</v>
      </c>
      <c r="G33" s="41">
        <v>27.66</v>
      </c>
      <c r="H33" s="41"/>
      <c r="I33" s="41">
        <v>28.25</v>
      </c>
      <c r="J33" s="41">
        <v>28.85</v>
      </c>
      <c r="K33" s="41">
        <v>27.76</v>
      </c>
      <c r="L33" s="41"/>
      <c r="M33" s="41">
        <v>28.68</v>
      </c>
      <c r="Q33" s="41"/>
      <c r="R33" s="41"/>
      <c r="S33" s="41"/>
      <c r="U33" s="41">
        <v>28.46</v>
      </c>
      <c r="V33" s="41"/>
      <c r="W33" s="41"/>
      <c r="Z33" s="41">
        <v>28.51</v>
      </c>
      <c r="AA33" s="41"/>
      <c r="AB33" s="41"/>
      <c r="AC33" s="41"/>
      <c r="AD33" s="41"/>
      <c r="AE33" s="41"/>
    </row>
    <row r="34" spans="1:31" x14ac:dyDescent="0.25">
      <c r="A34" s="37">
        <v>1995</v>
      </c>
      <c r="B34" s="37">
        <v>7</v>
      </c>
      <c r="C34" s="28">
        <f t="shared" si="1"/>
        <v>1995.5</v>
      </c>
      <c r="F34" s="41">
        <v>29.13</v>
      </c>
      <c r="G34" s="41">
        <v>27.98</v>
      </c>
      <c r="H34" s="41"/>
      <c r="I34" s="41">
        <v>28.97</v>
      </c>
      <c r="J34" s="41">
        <v>29.38</v>
      </c>
      <c r="K34" s="41">
        <v>28.22</v>
      </c>
      <c r="L34" s="41"/>
      <c r="M34" s="41">
        <v>29.49</v>
      </c>
      <c r="Q34" s="41"/>
      <c r="R34" s="41"/>
      <c r="S34" s="41"/>
      <c r="U34" s="41">
        <v>28.13</v>
      </c>
      <c r="V34" s="41"/>
      <c r="W34" s="41"/>
      <c r="Z34" s="41">
        <v>28.09</v>
      </c>
      <c r="AA34" s="41"/>
      <c r="AB34" s="41"/>
      <c r="AC34" s="41"/>
      <c r="AD34" s="41"/>
      <c r="AE34" s="41"/>
    </row>
    <row r="35" spans="1:31" x14ac:dyDescent="0.25">
      <c r="A35" s="37">
        <v>1995</v>
      </c>
      <c r="B35" s="37">
        <v>8</v>
      </c>
      <c r="C35" s="28">
        <f t="shared" si="1"/>
        <v>1995.5833333333333</v>
      </c>
      <c r="F35" s="41">
        <v>29.5</v>
      </c>
      <c r="G35" s="41">
        <v>28.47</v>
      </c>
      <c r="H35" s="41"/>
      <c r="I35" s="41">
        <v>29.44</v>
      </c>
      <c r="J35" s="41">
        <v>29.61</v>
      </c>
      <c r="K35" s="41">
        <v>28.63</v>
      </c>
      <c r="L35" s="41"/>
      <c r="M35" s="41">
        <v>29.83</v>
      </c>
      <c r="Q35" s="41"/>
      <c r="R35" s="41"/>
      <c r="S35" s="41"/>
      <c r="U35" s="41">
        <v>28.35</v>
      </c>
      <c r="V35" s="41"/>
      <c r="W35" s="41"/>
      <c r="Z35" s="41">
        <v>28.46</v>
      </c>
      <c r="AA35" s="41"/>
      <c r="AB35" s="41"/>
      <c r="AC35" s="41"/>
      <c r="AD35" s="41"/>
      <c r="AE35" s="41"/>
    </row>
    <row r="36" spans="1:31" x14ac:dyDescent="0.25">
      <c r="A36" s="37">
        <v>1995</v>
      </c>
      <c r="B36" s="37">
        <v>9</v>
      </c>
      <c r="C36" s="28">
        <f t="shared" si="1"/>
        <v>1995.6666666666667</v>
      </c>
      <c r="F36" s="41">
        <v>28.61</v>
      </c>
      <c r="G36" s="41">
        <v>27.81</v>
      </c>
      <c r="H36" s="41"/>
      <c r="I36" s="41">
        <v>28.65</v>
      </c>
      <c r="J36" s="41">
        <v>28.95</v>
      </c>
      <c r="K36" s="41">
        <v>27.94</v>
      </c>
      <c r="L36" s="41"/>
      <c r="M36" s="41">
        <v>29.12</v>
      </c>
      <c r="Q36" s="41"/>
      <c r="R36" s="41"/>
      <c r="S36" s="41"/>
      <c r="U36" s="41">
        <v>28.58</v>
      </c>
      <c r="V36" s="41"/>
      <c r="W36" s="41"/>
      <c r="Z36" s="41">
        <v>28.76</v>
      </c>
      <c r="AA36" s="41"/>
      <c r="AB36" s="41"/>
      <c r="AC36" s="41"/>
      <c r="AD36" s="41"/>
      <c r="AE36" s="41"/>
    </row>
    <row r="37" spans="1:31" x14ac:dyDescent="0.25">
      <c r="A37" s="37">
        <v>1995</v>
      </c>
      <c r="B37" s="37">
        <v>10</v>
      </c>
      <c r="C37" s="28">
        <f t="shared" si="1"/>
        <v>1995.75</v>
      </c>
      <c r="F37" s="41">
        <v>28.46</v>
      </c>
      <c r="G37" s="41">
        <v>27.37</v>
      </c>
      <c r="H37" s="41"/>
      <c r="I37" s="41">
        <v>28.3</v>
      </c>
      <c r="J37" s="41">
        <v>28.8</v>
      </c>
      <c r="K37" s="41">
        <v>27.6</v>
      </c>
      <c r="L37" s="41"/>
      <c r="M37" s="41">
        <v>28.69</v>
      </c>
      <c r="Q37" s="41"/>
      <c r="R37" s="41"/>
      <c r="S37" s="41"/>
      <c r="U37" s="41">
        <v>27.94</v>
      </c>
      <c r="V37" s="41"/>
      <c r="W37" s="41"/>
      <c r="Z37" s="41">
        <v>28.1</v>
      </c>
      <c r="AA37" s="41"/>
      <c r="AB37" s="41"/>
      <c r="AC37" s="41"/>
      <c r="AD37" s="41"/>
      <c r="AE37" s="41"/>
    </row>
    <row r="38" spans="1:31" x14ac:dyDescent="0.25">
      <c r="A38" s="37">
        <v>1995</v>
      </c>
      <c r="B38" s="37">
        <v>11</v>
      </c>
      <c r="C38" s="28">
        <f t="shared" si="1"/>
        <v>1995.8333333333333</v>
      </c>
      <c r="F38" s="41">
        <v>28.13</v>
      </c>
      <c r="G38" s="41">
        <v>26.79</v>
      </c>
      <c r="H38" s="41"/>
      <c r="I38" s="41">
        <v>27.74</v>
      </c>
      <c r="J38" s="41">
        <v>28.23</v>
      </c>
      <c r="K38" s="41">
        <v>26.97</v>
      </c>
      <c r="L38" s="41"/>
      <c r="M38" s="41">
        <v>28.07</v>
      </c>
      <c r="Q38" s="41"/>
      <c r="R38" s="41"/>
      <c r="S38" s="41"/>
      <c r="U38" s="41">
        <v>28.08</v>
      </c>
      <c r="V38" s="41"/>
      <c r="W38" s="41"/>
      <c r="Z38" s="41">
        <v>27.97</v>
      </c>
      <c r="AA38" s="41"/>
      <c r="AB38" s="41"/>
      <c r="AC38" s="41"/>
      <c r="AD38" s="41"/>
      <c r="AE38" s="41"/>
    </row>
    <row r="39" spans="1:31" x14ac:dyDescent="0.25">
      <c r="A39" s="37">
        <v>1995</v>
      </c>
      <c r="B39" s="37">
        <v>12</v>
      </c>
      <c r="C39" s="28">
        <f t="shared" si="1"/>
        <v>1995.9166666666667</v>
      </c>
      <c r="F39" s="41">
        <v>27.45</v>
      </c>
      <c r="G39" s="41">
        <v>26.24</v>
      </c>
      <c r="H39" s="41"/>
      <c r="I39" s="41">
        <v>27.28</v>
      </c>
      <c r="J39" s="41">
        <v>27.84</v>
      </c>
      <c r="K39" s="41">
        <v>26.55</v>
      </c>
      <c r="L39" s="41"/>
      <c r="M39" s="41">
        <v>27.86</v>
      </c>
      <c r="Q39" s="41"/>
      <c r="R39" s="41"/>
      <c r="S39" s="41"/>
      <c r="U39" s="41">
        <v>27.56</v>
      </c>
      <c r="V39" s="41"/>
      <c r="W39" s="41"/>
      <c r="Z39" s="41">
        <v>27.49</v>
      </c>
      <c r="AA39" s="41"/>
      <c r="AB39" s="41"/>
      <c r="AC39" s="41"/>
      <c r="AD39" s="41"/>
      <c r="AE39" s="41"/>
    </row>
    <row r="40" spans="1:31" x14ac:dyDescent="0.25">
      <c r="A40" s="37">
        <v>1996</v>
      </c>
      <c r="B40" s="37">
        <v>1</v>
      </c>
      <c r="C40" s="28">
        <f t="shared" si="1"/>
        <v>1996</v>
      </c>
      <c r="F40" s="41">
        <v>27.43</v>
      </c>
      <c r="G40" s="41">
        <v>25.29</v>
      </c>
      <c r="H40" s="41"/>
      <c r="I40" s="41">
        <v>26.23</v>
      </c>
      <c r="J40" s="41">
        <v>27.88</v>
      </c>
      <c r="K40" s="41">
        <v>25.83</v>
      </c>
      <c r="L40" s="41"/>
      <c r="M40" s="41">
        <v>27.35</v>
      </c>
      <c r="Q40" s="41"/>
      <c r="R40" s="41"/>
      <c r="S40" s="41"/>
      <c r="U40" s="41">
        <v>26.46</v>
      </c>
      <c r="V40" s="41"/>
      <c r="W40" s="41"/>
      <c r="Z40" s="41">
        <v>26.34</v>
      </c>
      <c r="AA40" s="41"/>
      <c r="AB40" s="41"/>
      <c r="AC40" s="41"/>
      <c r="AD40" s="41"/>
      <c r="AE40" s="41"/>
    </row>
    <row r="41" spans="1:31" x14ac:dyDescent="0.25">
      <c r="A41" s="37">
        <v>1996</v>
      </c>
      <c r="B41" s="37">
        <v>2</v>
      </c>
      <c r="C41" s="28">
        <f t="shared" si="1"/>
        <v>1996.0833333333333</v>
      </c>
      <c r="F41" s="41">
        <v>26.08</v>
      </c>
      <c r="G41" s="41">
        <v>24.82</v>
      </c>
      <c r="H41" s="41"/>
      <c r="I41" s="41">
        <v>25.28</v>
      </c>
      <c r="J41" s="41">
        <v>27.04</v>
      </c>
      <c r="K41" s="41">
        <v>25.27</v>
      </c>
      <c r="L41" s="41"/>
      <c r="M41" s="41">
        <v>26.44</v>
      </c>
      <c r="Q41" s="41"/>
      <c r="R41" s="41"/>
      <c r="S41" s="41"/>
      <c r="U41" s="41">
        <v>25.8</v>
      </c>
      <c r="V41" s="41"/>
      <c r="W41" s="41"/>
      <c r="Z41" s="41">
        <v>25.49</v>
      </c>
      <c r="AA41" s="41"/>
      <c r="AB41" s="41"/>
      <c r="AC41" s="41"/>
      <c r="AD41" s="41"/>
      <c r="AE41" s="41"/>
    </row>
    <row r="42" spans="1:31" x14ac:dyDescent="0.25">
      <c r="A42" s="37">
        <v>1996</v>
      </c>
      <c r="B42" s="37">
        <v>3</v>
      </c>
      <c r="C42" s="28">
        <f t="shared" si="1"/>
        <v>1996.1666666666667</v>
      </c>
      <c r="F42" s="41">
        <v>27.77</v>
      </c>
      <c r="G42" s="41">
        <v>26</v>
      </c>
      <c r="H42" s="41"/>
      <c r="I42" s="41">
        <v>26.84</v>
      </c>
      <c r="J42" s="41">
        <v>28.08</v>
      </c>
      <c r="K42" s="41">
        <v>26.28</v>
      </c>
      <c r="L42" s="41"/>
      <c r="M42" s="41">
        <v>27.62</v>
      </c>
      <c r="Q42" s="41"/>
      <c r="R42" s="41"/>
      <c r="S42" s="41"/>
      <c r="U42" s="41">
        <v>23.61</v>
      </c>
      <c r="V42" s="41"/>
      <c r="W42" s="41"/>
      <c r="Z42" s="41">
        <v>23.27</v>
      </c>
      <c r="AA42" s="41"/>
      <c r="AB42" s="41"/>
      <c r="AC42" s="41"/>
      <c r="AD42" s="41"/>
      <c r="AE42" s="41"/>
    </row>
    <row r="43" spans="1:31" x14ac:dyDescent="0.25">
      <c r="A43" s="37">
        <v>1996</v>
      </c>
      <c r="B43" s="37">
        <v>4</v>
      </c>
      <c r="C43" s="28">
        <f t="shared" si="1"/>
        <v>1996.25</v>
      </c>
      <c r="F43" s="41">
        <v>28.69</v>
      </c>
      <c r="G43" s="41">
        <v>27.36</v>
      </c>
      <c r="H43" s="41"/>
      <c r="I43" s="41">
        <v>28.43</v>
      </c>
      <c r="J43" s="41">
        <v>29.03</v>
      </c>
      <c r="K43" s="41">
        <v>27.69</v>
      </c>
      <c r="L43" s="41"/>
      <c r="M43" s="41">
        <v>28.95</v>
      </c>
      <c r="Q43" s="41"/>
      <c r="R43" s="41"/>
      <c r="S43" s="41"/>
      <c r="U43" s="41">
        <v>25.82</v>
      </c>
      <c r="V43" s="41"/>
      <c r="W43" s="41"/>
      <c r="Z43" s="41">
        <v>25.16</v>
      </c>
      <c r="AA43" s="41"/>
      <c r="AB43" s="41"/>
      <c r="AC43" s="41"/>
      <c r="AD43" s="41"/>
      <c r="AE43" s="41"/>
    </row>
    <row r="44" spans="1:31" x14ac:dyDescent="0.25">
      <c r="A44" s="37">
        <v>1996</v>
      </c>
      <c r="B44" s="37">
        <v>5</v>
      </c>
      <c r="C44" s="28">
        <f t="shared" ref="C44:C107" si="2">A44+(B44-1)/12</f>
        <v>1996.3333333333333</v>
      </c>
      <c r="F44" s="41">
        <v>28.24</v>
      </c>
      <c r="G44" s="41">
        <v>27.17</v>
      </c>
      <c r="H44" s="41"/>
      <c r="I44" s="41">
        <v>28.24</v>
      </c>
      <c r="J44" s="41">
        <v>28.88</v>
      </c>
      <c r="K44" s="41">
        <v>27.55</v>
      </c>
      <c r="L44" s="41"/>
      <c r="M44" s="41">
        <v>28.85</v>
      </c>
      <c r="Q44" s="41"/>
      <c r="R44" s="41"/>
      <c r="S44" s="41"/>
      <c r="U44" s="41">
        <v>28.08</v>
      </c>
      <c r="V44" s="41"/>
      <c r="W44" s="41"/>
      <c r="Z44" s="41">
        <v>28.32</v>
      </c>
      <c r="AA44" s="41"/>
      <c r="AB44" s="41"/>
      <c r="AC44" s="41"/>
      <c r="AD44" s="41"/>
      <c r="AE44" s="41"/>
    </row>
    <row r="45" spans="1:31" x14ac:dyDescent="0.25">
      <c r="A45" s="37">
        <v>1996</v>
      </c>
      <c r="B45" s="37">
        <v>6</v>
      </c>
      <c r="C45" s="28">
        <f t="shared" si="2"/>
        <v>1996.4166666666667</v>
      </c>
      <c r="F45" s="41">
        <v>28.16</v>
      </c>
      <c r="G45" s="41">
        <v>27.02</v>
      </c>
      <c r="H45" s="41"/>
      <c r="I45" s="41">
        <v>27.8</v>
      </c>
      <c r="J45" s="41">
        <v>28.69</v>
      </c>
      <c r="K45" s="41">
        <v>27.56</v>
      </c>
      <c r="L45" s="41"/>
      <c r="M45" s="41">
        <v>28.48</v>
      </c>
      <c r="Q45" s="41"/>
      <c r="R45" s="41"/>
      <c r="S45" s="41"/>
      <c r="U45" s="41">
        <v>28.2</v>
      </c>
      <c r="V45" s="41"/>
      <c r="W45" s="41"/>
      <c r="Z45" s="41">
        <v>28.1</v>
      </c>
      <c r="AA45" s="41"/>
      <c r="AB45" s="41"/>
      <c r="AC45" s="41"/>
      <c r="AD45" s="41"/>
      <c r="AE45" s="41"/>
    </row>
    <row r="46" spans="1:31" x14ac:dyDescent="0.25">
      <c r="A46" s="37">
        <v>1996</v>
      </c>
      <c r="B46" s="37">
        <v>7</v>
      </c>
      <c r="C46" s="28">
        <f t="shared" si="2"/>
        <v>1996.5</v>
      </c>
      <c r="F46" s="41">
        <v>28.3</v>
      </c>
      <c r="G46" s="41">
        <v>27.08</v>
      </c>
      <c r="H46" s="41"/>
      <c r="I46" s="41">
        <v>27.98</v>
      </c>
      <c r="J46" s="41">
        <v>28.83</v>
      </c>
      <c r="K46" s="41">
        <v>27.56</v>
      </c>
      <c r="L46" s="41"/>
      <c r="M46" s="41">
        <v>28.56</v>
      </c>
      <c r="Q46" s="41"/>
      <c r="R46" s="41"/>
      <c r="S46" s="41"/>
      <c r="U46" s="41">
        <v>27.99</v>
      </c>
      <c r="V46" s="41"/>
      <c r="W46" s="41"/>
      <c r="Z46" s="41">
        <v>27.85</v>
      </c>
      <c r="AA46" s="41"/>
      <c r="AB46" s="41"/>
      <c r="AC46" s="41"/>
      <c r="AD46" s="41"/>
      <c r="AE46" s="41"/>
    </row>
    <row r="47" spans="1:31" x14ac:dyDescent="0.25">
      <c r="A47" s="37">
        <v>1996</v>
      </c>
      <c r="B47" s="37">
        <v>8</v>
      </c>
      <c r="C47" s="28">
        <f t="shared" si="2"/>
        <v>1996.5833333333333</v>
      </c>
      <c r="F47" s="41">
        <v>29.42</v>
      </c>
      <c r="G47" s="41">
        <v>28.03</v>
      </c>
      <c r="H47" s="41"/>
      <c r="I47" s="41">
        <v>28.44</v>
      </c>
      <c r="J47" s="41">
        <v>29.62</v>
      </c>
      <c r="K47" s="41">
        <v>27.99</v>
      </c>
      <c r="L47" s="41"/>
      <c r="M47" s="41">
        <v>29.03</v>
      </c>
      <c r="Q47" s="41"/>
      <c r="R47" s="41"/>
      <c r="S47" s="41"/>
      <c r="U47" s="41">
        <v>28.01</v>
      </c>
      <c r="V47" s="41"/>
      <c r="W47" s="41"/>
      <c r="Z47" s="41">
        <v>27.79</v>
      </c>
      <c r="AA47" s="41"/>
      <c r="AB47" s="41"/>
      <c r="AC47" s="41"/>
      <c r="AD47" s="41"/>
      <c r="AE47" s="41"/>
    </row>
    <row r="48" spans="1:31" x14ac:dyDescent="0.25">
      <c r="A48" s="37">
        <v>1996</v>
      </c>
      <c r="B48" s="37">
        <v>9</v>
      </c>
      <c r="C48" s="28">
        <f t="shared" si="2"/>
        <v>1996.6666666666667</v>
      </c>
      <c r="F48" s="41">
        <v>28.62</v>
      </c>
      <c r="G48" s="41">
        <v>27.33</v>
      </c>
      <c r="H48" s="41"/>
      <c r="I48" s="41">
        <v>28.12</v>
      </c>
      <c r="J48" s="41">
        <v>28.95</v>
      </c>
      <c r="K48" s="41">
        <v>27.56</v>
      </c>
      <c r="L48" s="41"/>
      <c r="M48" s="41">
        <v>28.55</v>
      </c>
      <c r="Q48" s="41"/>
      <c r="R48" s="41"/>
      <c r="S48" s="41"/>
      <c r="U48" s="41">
        <v>28.28</v>
      </c>
      <c r="V48" s="41"/>
      <c r="W48" s="41"/>
      <c r="Z48" s="41">
        <v>28.37</v>
      </c>
      <c r="AA48" s="41"/>
      <c r="AB48" s="41"/>
      <c r="AC48" s="41"/>
      <c r="AD48" s="41"/>
      <c r="AE48" s="41"/>
    </row>
    <row r="49" spans="1:31" x14ac:dyDescent="0.25">
      <c r="A49" s="37">
        <v>1996</v>
      </c>
      <c r="B49" s="37">
        <v>10</v>
      </c>
      <c r="C49" s="28">
        <f t="shared" si="2"/>
        <v>1996.75</v>
      </c>
      <c r="F49" s="41">
        <v>27.95</v>
      </c>
      <c r="G49" s="41">
        <v>26.45</v>
      </c>
      <c r="H49" s="41"/>
      <c r="I49" s="41">
        <v>27.3</v>
      </c>
      <c r="J49" s="41">
        <v>28.13</v>
      </c>
      <c r="K49" s="41">
        <v>26.55</v>
      </c>
      <c r="L49" s="41"/>
      <c r="M49" s="41">
        <v>27.74</v>
      </c>
      <c r="Q49" s="41"/>
      <c r="R49" s="41"/>
      <c r="S49" s="41"/>
      <c r="U49" s="41">
        <v>27.92</v>
      </c>
      <c r="V49" s="41"/>
      <c r="W49" s="41"/>
      <c r="Z49" s="41">
        <v>28.03</v>
      </c>
      <c r="AA49" s="41"/>
      <c r="AB49" s="41"/>
      <c r="AC49" s="41"/>
      <c r="AD49" s="41"/>
      <c r="AE49" s="41"/>
    </row>
    <row r="50" spans="1:31" x14ac:dyDescent="0.25">
      <c r="A50" s="37">
        <v>1996</v>
      </c>
      <c r="B50" s="37">
        <v>11</v>
      </c>
      <c r="C50" s="28">
        <f t="shared" si="2"/>
        <v>1996.8333333333333</v>
      </c>
      <c r="F50" s="41">
        <v>27.9</v>
      </c>
      <c r="G50" s="41">
        <v>26.3</v>
      </c>
      <c r="H50" s="41"/>
      <c r="I50" s="41">
        <v>27.32</v>
      </c>
      <c r="J50" s="41">
        <v>28.15</v>
      </c>
      <c r="K50" s="41">
        <v>26.58</v>
      </c>
      <c r="L50" s="41"/>
      <c r="M50" s="41">
        <v>27.72</v>
      </c>
      <c r="Q50" s="41"/>
      <c r="R50" s="41"/>
      <c r="S50" s="41"/>
      <c r="U50" s="41">
        <v>27.37</v>
      </c>
      <c r="V50" s="41"/>
      <c r="W50" s="41"/>
      <c r="Z50" s="41">
        <v>27.26</v>
      </c>
      <c r="AA50" s="41"/>
      <c r="AB50" s="41"/>
      <c r="AC50" s="41"/>
      <c r="AD50" s="41"/>
      <c r="AE50" s="41"/>
    </row>
    <row r="51" spans="1:31" x14ac:dyDescent="0.25">
      <c r="A51" s="37">
        <v>1996</v>
      </c>
      <c r="B51" s="37">
        <v>12</v>
      </c>
      <c r="C51" s="28">
        <f t="shared" si="2"/>
        <v>1996.9166666666667</v>
      </c>
      <c r="F51" s="41">
        <v>27.21</v>
      </c>
      <c r="G51" s="41">
        <v>25.47</v>
      </c>
      <c r="H51" s="41"/>
      <c r="I51" s="41">
        <v>26.4</v>
      </c>
      <c r="J51" s="41">
        <v>27.53</v>
      </c>
      <c r="K51" s="41">
        <v>25.97</v>
      </c>
      <c r="L51" s="41"/>
      <c r="M51" s="41">
        <v>27.02</v>
      </c>
      <c r="Q51" s="41"/>
      <c r="R51" s="41"/>
      <c r="S51" s="41"/>
      <c r="U51" s="41">
        <v>26.92</v>
      </c>
      <c r="V51" s="41"/>
      <c r="W51" s="41"/>
      <c r="Z51" s="41">
        <v>27.03</v>
      </c>
      <c r="AA51" s="41"/>
      <c r="AB51" s="41"/>
      <c r="AC51" s="41"/>
      <c r="AD51" s="41"/>
      <c r="AE51" s="41"/>
    </row>
    <row r="52" spans="1:31" x14ac:dyDescent="0.25">
      <c r="A52" s="37">
        <v>1997</v>
      </c>
      <c r="B52" s="37">
        <v>1</v>
      </c>
      <c r="C52" s="28">
        <f t="shared" si="2"/>
        <v>1997</v>
      </c>
      <c r="F52" s="41">
        <v>28.85</v>
      </c>
      <c r="G52" s="41">
        <v>26.08</v>
      </c>
      <c r="H52" s="41"/>
      <c r="I52" s="41">
        <v>26.93</v>
      </c>
      <c r="J52" s="41">
        <v>28.79</v>
      </c>
      <c r="K52" s="41">
        <v>26.11</v>
      </c>
      <c r="L52" s="41"/>
      <c r="M52" s="41">
        <v>27.28</v>
      </c>
      <c r="Q52" s="41"/>
      <c r="R52" s="41"/>
      <c r="S52" s="41"/>
      <c r="U52" s="41">
        <v>25.94</v>
      </c>
      <c r="V52" s="41"/>
      <c r="W52" s="41"/>
      <c r="Z52" s="41">
        <v>25.71</v>
      </c>
      <c r="AA52" s="41"/>
      <c r="AB52" s="41"/>
      <c r="AC52" s="41"/>
      <c r="AD52" s="41"/>
      <c r="AE52" s="41"/>
    </row>
    <row r="53" spans="1:31" x14ac:dyDescent="0.25">
      <c r="A53" s="37">
        <v>1997</v>
      </c>
      <c r="B53" s="37">
        <v>2</v>
      </c>
      <c r="C53" s="28">
        <f t="shared" si="2"/>
        <v>1997.0833333333333</v>
      </c>
      <c r="F53" s="41">
        <v>25.02</v>
      </c>
      <c r="G53" s="41">
        <v>22.5</v>
      </c>
      <c r="H53" s="41"/>
      <c r="I53" s="41">
        <v>22.82</v>
      </c>
      <c r="J53" s="41">
        <v>25.15</v>
      </c>
      <c r="K53" s="41">
        <v>22.89</v>
      </c>
      <c r="L53" s="41"/>
      <c r="M53" s="41">
        <v>23.85</v>
      </c>
      <c r="Q53" s="41"/>
      <c r="R53" s="41"/>
      <c r="S53" s="41"/>
      <c r="U53" s="41">
        <v>26.68</v>
      </c>
      <c r="V53" s="41"/>
      <c r="W53" s="41"/>
      <c r="Z53" s="41">
        <v>26.79</v>
      </c>
      <c r="AA53" s="41"/>
      <c r="AB53" s="41"/>
      <c r="AC53" s="41"/>
      <c r="AD53" s="41"/>
      <c r="AE53" s="41"/>
    </row>
    <row r="54" spans="1:31" x14ac:dyDescent="0.25">
      <c r="A54" s="37">
        <v>1997</v>
      </c>
      <c r="B54" s="37">
        <v>3</v>
      </c>
      <c r="C54" s="28">
        <f t="shared" si="2"/>
        <v>1997.1666666666667</v>
      </c>
      <c r="F54" s="41">
        <v>26.44</v>
      </c>
      <c r="G54" s="41">
        <v>24.47</v>
      </c>
      <c r="H54" s="41"/>
      <c r="I54" s="41">
        <v>25.14</v>
      </c>
      <c r="J54" s="41">
        <v>26.98</v>
      </c>
      <c r="K54" s="41">
        <v>25.14</v>
      </c>
      <c r="L54" s="41"/>
      <c r="M54" s="41">
        <v>26.11</v>
      </c>
      <c r="Q54" s="41"/>
      <c r="R54" s="41"/>
      <c r="S54" s="41"/>
      <c r="U54" s="41">
        <v>20.16</v>
      </c>
      <c r="V54" s="41"/>
      <c r="W54" s="41"/>
      <c r="Z54" s="41">
        <v>19.52</v>
      </c>
      <c r="AA54" s="41"/>
      <c r="AB54" s="41"/>
      <c r="AC54" s="41"/>
      <c r="AD54" s="41"/>
      <c r="AE54" s="41"/>
    </row>
    <row r="55" spans="1:31" x14ac:dyDescent="0.25">
      <c r="A55" s="37">
        <v>1997</v>
      </c>
      <c r="B55" s="37">
        <v>4</v>
      </c>
      <c r="C55" s="28">
        <f t="shared" si="2"/>
        <v>1997.25</v>
      </c>
      <c r="F55" s="41">
        <v>29.4</v>
      </c>
      <c r="G55" s="41">
        <v>27.08</v>
      </c>
      <c r="H55" s="41"/>
      <c r="I55" s="41">
        <v>28.15</v>
      </c>
      <c r="J55" s="41">
        <v>29.65</v>
      </c>
      <c r="K55" s="41">
        <v>27.35</v>
      </c>
      <c r="L55" s="41"/>
      <c r="M55" s="41">
        <v>28.49</v>
      </c>
      <c r="Q55" s="41"/>
      <c r="R55" s="41"/>
      <c r="S55" s="41"/>
      <c r="U55" s="41">
        <v>23.68</v>
      </c>
      <c r="V55" s="41"/>
      <c r="W55" s="41"/>
      <c r="Z55" s="41">
        <v>22.98</v>
      </c>
      <c r="AA55" s="41"/>
      <c r="AB55" s="41"/>
      <c r="AC55" s="41"/>
      <c r="AD55" s="41"/>
      <c r="AE55" s="41"/>
    </row>
    <row r="56" spans="1:31" x14ac:dyDescent="0.25">
      <c r="A56" s="37">
        <v>1997</v>
      </c>
      <c r="B56" s="37">
        <v>5</v>
      </c>
      <c r="C56" s="28">
        <f t="shared" si="2"/>
        <v>1997.3333333333333</v>
      </c>
      <c r="F56" s="41">
        <v>29.67</v>
      </c>
      <c r="G56" s="41">
        <v>28.02</v>
      </c>
      <c r="H56" s="41"/>
      <c r="I56" s="41">
        <v>28.78</v>
      </c>
      <c r="J56" s="41">
        <v>29.9</v>
      </c>
      <c r="K56" s="41">
        <v>28.22</v>
      </c>
      <c r="L56" s="41"/>
      <c r="M56" s="41">
        <v>29.12</v>
      </c>
      <c r="Q56" s="41"/>
      <c r="R56" s="41"/>
      <c r="S56" s="41"/>
      <c r="U56" s="41">
        <v>27.62</v>
      </c>
      <c r="V56" s="41"/>
      <c r="W56" s="41"/>
      <c r="Z56" s="41">
        <v>27.61</v>
      </c>
      <c r="AA56" s="41"/>
      <c r="AB56" s="41"/>
      <c r="AC56" s="41"/>
      <c r="AD56" s="41"/>
      <c r="AE56" s="41"/>
    </row>
    <row r="57" spans="1:31" x14ac:dyDescent="0.25">
      <c r="A57" s="37">
        <v>1997</v>
      </c>
      <c r="B57" s="37">
        <v>6</v>
      </c>
      <c r="C57" s="28">
        <f t="shared" si="2"/>
        <v>1997.4166666666667</v>
      </c>
      <c r="F57" s="41">
        <v>29.84</v>
      </c>
      <c r="G57" s="41">
        <v>27.79</v>
      </c>
      <c r="H57" s="41"/>
      <c r="I57" s="41">
        <v>28.58</v>
      </c>
      <c r="J57" s="41">
        <v>30.04</v>
      </c>
      <c r="K57" s="41">
        <v>27.97</v>
      </c>
      <c r="L57" s="41"/>
      <c r="M57" s="41">
        <v>29.14</v>
      </c>
      <c r="Q57" s="41"/>
      <c r="R57" s="41"/>
      <c r="S57" s="41"/>
      <c r="U57" s="41">
        <v>28.9</v>
      </c>
      <c r="V57" s="41"/>
      <c r="W57" s="41"/>
      <c r="Z57" s="41">
        <v>28.74</v>
      </c>
      <c r="AA57" s="41"/>
      <c r="AB57" s="41"/>
      <c r="AC57" s="41"/>
      <c r="AD57" s="41"/>
      <c r="AE57" s="41"/>
    </row>
    <row r="58" spans="1:31" x14ac:dyDescent="0.25">
      <c r="A58" s="37">
        <v>1997</v>
      </c>
      <c r="B58" s="37">
        <v>7</v>
      </c>
      <c r="C58" s="28">
        <f t="shared" si="2"/>
        <v>1997.5</v>
      </c>
      <c r="F58" s="41">
        <v>29.48</v>
      </c>
      <c r="G58" s="41">
        <v>27.97</v>
      </c>
      <c r="H58" s="41"/>
      <c r="I58" s="41">
        <v>29.04</v>
      </c>
      <c r="J58" s="41">
        <v>30.06</v>
      </c>
      <c r="K58" s="41">
        <v>27.87</v>
      </c>
      <c r="L58" s="41"/>
      <c r="M58" s="41">
        <v>29.59</v>
      </c>
      <c r="Q58" s="41"/>
      <c r="R58" s="41"/>
      <c r="S58" s="41"/>
      <c r="U58" s="41">
        <v>28.73</v>
      </c>
      <c r="V58" s="41"/>
      <c r="W58" s="41"/>
      <c r="Z58" s="41">
        <v>28.72</v>
      </c>
      <c r="AA58" s="41"/>
      <c r="AB58" s="41"/>
      <c r="AC58" s="41"/>
      <c r="AD58" s="41"/>
      <c r="AE58" s="41"/>
    </row>
    <row r="59" spans="1:31" x14ac:dyDescent="0.25">
      <c r="A59" s="37">
        <v>1997</v>
      </c>
      <c r="B59" s="37">
        <v>8</v>
      </c>
      <c r="C59" s="28">
        <f t="shared" si="2"/>
        <v>1997.5833333333333</v>
      </c>
      <c r="F59" s="41">
        <v>29.61</v>
      </c>
      <c r="G59" s="41">
        <v>28.11</v>
      </c>
      <c r="H59" s="41"/>
      <c r="I59" s="41">
        <v>29.24</v>
      </c>
      <c r="J59" s="41">
        <v>29.98</v>
      </c>
      <c r="K59" s="41">
        <v>28.21</v>
      </c>
      <c r="L59" s="41"/>
      <c r="M59" s="41">
        <v>29.88</v>
      </c>
      <c r="Q59" s="41"/>
      <c r="R59" s="41"/>
      <c r="S59" s="41"/>
      <c r="U59" s="41">
        <v>28.75</v>
      </c>
      <c r="V59" s="41"/>
      <c r="W59" s="41"/>
      <c r="Z59" s="41">
        <v>28.46</v>
      </c>
      <c r="AA59" s="41"/>
      <c r="AB59" s="41"/>
      <c r="AC59" s="41"/>
      <c r="AD59" s="41"/>
      <c r="AE59" s="41"/>
    </row>
    <row r="60" spans="1:31" x14ac:dyDescent="0.25">
      <c r="A60" s="37">
        <v>1997</v>
      </c>
      <c r="B60" s="37">
        <v>9</v>
      </c>
      <c r="C60" s="28">
        <f t="shared" si="2"/>
        <v>1997.6666666666667</v>
      </c>
      <c r="F60" s="41">
        <v>29.92</v>
      </c>
      <c r="G60" s="41">
        <v>28.15</v>
      </c>
      <c r="H60" s="41"/>
      <c r="I60" s="41">
        <v>29.06</v>
      </c>
      <c r="J60" s="41">
        <v>30.32</v>
      </c>
      <c r="K60" s="41">
        <v>28.16</v>
      </c>
      <c r="L60" s="41"/>
      <c r="M60" s="41">
        <v>29.8</v>
      </c>
      <c r="Q60" s="41"/>
      <c r="R60" s="41"/>
      <c r="S60" s="41"/>
      <c r="U60" s="41">
        <v>29.2</v>
      </c>
      <c r="V60" s="41"/>
      <c r="W60" s="41"/>
      <c r="Z60" s="41">
        <v>29.2</v>
      </c>
      <c r="AA60" s="41"/>
      <c r="AB60" s="41"/>
      <c r="AC60" s="41"/>
      <c r="AD60" s="41"/>
      <c r="AE60" s="41"/>
    </row>
    <row r="61" spans="1:31" x14ac:dyDescent="0.25">
      <c r="A61" s="37">
        <v>1997</v>
      </c>
      <c r="B61" s="37">
        <v>10</v>
      </c>
      <c r="C61" s="28">
        <f t="shared" si="2"/>
        <v>1997.75</v>
      </c>
      <c r="F61" s="41">
        <v>29.63</v>
      </c>
      <c r="G61" s="41">
        <v>28.06</v>
      </c>
      <c r="H61" s="41"/>
      <c r="I61" s="41">
        <v>28.82</v>
      </c>
      <c r="J61" s="41">
        <v>29.69</v>
      </c>
      <c r="K61" s="41">
        <v>27.93</v>
      </c>
      <c r="L61" s="41"/>
      <c r="M61" s="41">
        <v>29.44</v>
      </c>
      <c r="Q61" s="41"/>
      <c r="R61" s="41"/>
      <c r="S61" s="41"/>
      <c r="U61" s="41">
        <v>29.02</v>
      </c>
      <c r="V61" s="41"/>
      <c r="W61" s="41"/>
      <c r="Z61" s="41">
        <v>29.15</v>
      </c>
      <c r="AA61" s="41"/>
      <c r="AB61" s="41"/>
      <c r="AC61" s="41"/>
      <c r="AD61" s="41"/>
      <c r="AE61" s="41"/>
    </row>
    <row r="62" spans="1:31" x14ac:dyDescent="0.25">
      <c r="A62" s="37">
        <v>1997</v>
      </c>
      <c r="B62" s="37">
        <v>11</v>
      </c>
      <c r="C62" s="28">
        <f t="shared" si="2"/>
        <v>1997.8333333333333</v>
      </c>
      <c r="F62" s="41">
        <v>28.84</v>
      </c>
      <c r="G62" s="41">
        <v>27.16</v>
      </c>
      <c r="H62" s="41"/>
      <c r="I62" s="41">
        <v>28.09</v>
      </c>
      <c r="J62" s="41">
        <v>29.06</v>
      </c>
      <c r="K62" s="41">
        <v>27.28</v>
      </c>
      <c r="L62" s="41"/>
      <c r="M62" s="41">
        <v>28.79</v>
      </c>
      <c r="Q62" s="41"/>
      <c r="R62" s="41"/>
      <c r="S62" s="41"/>
      <c r="U62" s="41">
        <v>28.39</v>
      </c>
      <c r="V62" s="41"/>
      <c r="W62" s="41"/>
      <c r="Z62" s="41">
        <v>28.94</v>
      </c>
      <c r="AA62" s="41"/>
      <c r="AB62" s="41"/>
      <c r="AC62" s="41"/>
      <c r="AD62" s="41"/>
      <c r="AE62" s="41"/>
    </row>
    <row r="63" spans="1:31" x14ac:dyDescent="0.25">
      <c r="A63" s="37">
        <v>1997</v>
      </c>
      <c r="B63" s="37">
        <v>12</v>
      </c>
      <c r="C63" s="28">
        <f t="shared" si="2"/>
        <v>1997.9166666666667</v>
      </c>
      <c r="F63" s="41">
        <v>27.23</v>
      </c>
      <c r="G63" s="41">
        <v>25.37</v>
      </c>
      <c r="H63" s="41"/>
      <c r="I63" s="41">
        <v>26.18</v>
      </c>
      <c r="J63" s="41">
        <v>27.74</v>
      </c>
      <c r="K63" s="41">
        <v>25.76</v>
      </c>
      <c r="L63" s="41"/>
      <c r="M63" s="41">
        <v>27.02</v>
      </c>
      <c r="Q63" s="41"/>
      <c r="R63" s="41"/>
      <c r="S63" s="41"/>
      <c r="U63" s="41">
        <v>26.26</v>
      </c>
      <c r="V63" s="41"/>
      <c r="W63" s="41"/>
      <c r="Z63" s="41">
        <v>27.1</v>
      </c>
      <c r="AA63" s="41"/>
      <c r="AB63" s="41"/>
      <c r="AC63" s="41"/>
      <c r="AD63" s="41"/>
      <c r="AE63" s="41"/>
    </row>
    <row r="64" spans="1:31" x14ac:dyDescent="0.25">
      <c r="A64" s="37">
        <v>1998</v>
      </c>
      <c r="B64" s="37">
        <v>1</v>
      </c>
      <c r="C64" s="28">
        <f t="shared" si="2"/>
        <v>1998</v>
      </c>
      <c r="F64" s="41">
        <v>28.45</v>
      </c>
      <c r="G64" s="41">
        <v>25.73</v>
      </c>
      <c r="H64" s="41"/>
      <c r="I64" s="41">
        <v>27.05</v>
      </c>
      <c r="J64" s="41">
        <v>28.7</v>
      </c>
      <c r="K64" s="41">
        <v>26.04</v>
      </c>
      <c r="L64" s="41"/>
      <c r="M64" s="41">
        <v>27.86</v>
      </c>
      <c r="Q64" s="41"/>
      <c r="R64" s="41"/>
      <c r="S64" s="41"/>
      <c r="U64" s="41">
        <v>24.74</v>
      </c>
      <c r="V64" s="41"/>
      <c r="W64" s="41"/>
      <c r="Z64" s="41">
        <v>24.63</v>
      </c>
      <c r="AA64" s="41"/>
      <c r="AB64" s="41"/>
      <c r="AC64" s="41"/>
      <c r="AD64" s="41"/>
      <c r="AE64" s="41"/>
    </row>
    <row r="65" spans="1:31" x14ac:dyDescent="0.25">
      <c r="A65" s="37">
        <v>1998</v>
      </c>
      <c r="B65" s="37">
        <v>2</v>
      </c>
      <c r="C65" s="28">
        <f t="shared" si="2"/>
        <v>1998.0833333333333</v>
      </c>
      <c r="F65" s="41">
        <v>27.69</v>
      </c>
      <c r="G65" s="41">
        <v>25.95</v>
      </c>
      <c r="H65" s="41"/>
      <c r="I65" s="41">
        <v>27</v>
      </c>
      <c r="J65" s="41">
        <v>28.04</v>
      </c>
      <c r="K65" s="41">
        <v>26.13</v>
      </c>
      <c r="L65" s="41"/>
      <c r="M65" s="41">
        <v>28.03</v>
      </c>
      <c r="Q65" s="41"/>
      <c r="R65" s="41"/>
      <c r="S65" s="41"/>
      <c r="U65" s="41">
        <v>25.58</v>
      </c>
      <c r="V65" s="41"/>
      <c r="W65" s="41"/>
      <c r="Z65" s="41">
        <v>25.69</v>
      </c>
      <c r="AA65" s="41"/>
      <c r="AB65" s="41"/>
      <c r="AC65" s="41"/>
      <c r="AD65" s="41"/>
      <c r="AE65" s="41"/>
    </row>
    <row r="66" spans="1:31" x14ac:dyDescent="0.25">
      <c r="A66" s="37">
        <v>1998</v>
      </c>
      <c r="B66" s="37">
        <v>3</v>
      </c>
      <c r="C66" s="28">
        <f t="shared" si="2"/>
        <v>1998.1666666666667</v>
      </c>
      <c r="F66" s="41">
        <v>28.38</v>
      </c>
      <c r="G66" s="41">
        <v>26.88</v>
      </c>
      <c r="H66" s="41"/>
      <c r="I66" s="41">
        <v>27.83</v>
      </c>
      <c r="J66" s="41">
        <v>28.83</v>
      </c>
      <c r="K66" s="41">
        <v>27.3</v>
      </c>
      <c r="L66" s="41"/>
      <c r="M66" s="41">
        <v>28.5</v>
      </c>
      <c r="Q66" s="41"/>
      <c r="R66" s="41"/>
      <c r="S66" s="41"/>
      <c r="U66" s="41">
        <v>25.81</v>
      </c>
      <c r="V66" s="41"/>
      <c r="W66" s="41"/>
      <c r="Z66" s="41">
        <v>25.56</v>
      </c>
      <c r="AA66" s="41"/>
      <c r="AB66" s="41"/>
      <c r="AC66" s="41"/>
      <c r="AD66" s="41"/>
      <c r="AE66" s="41"/>
    </row>
    <row r="67" spans="1:31" x14ac:dyDescent="0.25">
      <c r="A67" s="37">
        <v>1998</v>
      </c>
      <c r="B67" s="37">
        <v>4</v>
      </c>
      <c r="C67" s="28">
        <f t="shared" si="2"/>
        <v>1998.25</v>
      </c>
      <c r="F67" s="41">
        <v>29.16</v>
      </c>
      <c r="G67" s="41">
        <v>28.26</v>
      </c>
      <c r="H67" s="41"/>
      <c r="I67" s="41">
        <v>29.09</v>
      </c>
      <c r="J67" s="41">
        <v>29.4</v>
      </c>
      <c r="K67" s="41">
        <v>28.31</v>
      </c>
      <c r="L67" s="41"/>
      <c r="M67" s="41">
        <v>30.05</v>
      </c>
      <c r="Q67" s="41"/>
      <c r="R67" s="41"/>
      <c r="S67" s="41"/>
      <c r="U67" s="41">
        <v>26.88</v>
      </c>
      <c r="V67" s="41"/>
      <c r="W67" s="41"/>
      <c r="Z67" s="41">
        <v>26.68</v>
      </c>
      <c r="AA67" s="41"/>
      <c r="AB67" s="41"/>
      <c r="AC67" s="41"/>
      <c r="AD67" s="41"/>
      <c r="AE67" s="41"/>
    </row>
    <row r="68" spans="1:31" x14ac:dyDescent="0.25">
      <c r="A68" s="37">
        <v>1998</v>
      </c>
      <c r="B68" s="37">
        <v>5</v>
      </c>
      <c r="C68" s="28">
        <f t="shared" si="2"/>
        <v>1998.3333333333333</v>
      </c>
      <c r="F68" s="41">
        <v>29.23</v>
      </c>
      <c r="G68" s="41">
        <v>28.32</v>
      </c>
      <c r="H68" s="41"/>
      <c r="I68" s="41">
        <v>29.49</v>
      </c>
      <c r="J68" s="41">
        <v>29.43</v>
      </c>
      <c r="K68" s="41">
        <v>28.38</v>
      </c>
      <c r="L68" s="41"/>
      <c r="M68" s="41">
        <v>29.9</v>
      </c>
      <c r="Q68" s="41"/>
      <c r="R68" s="41"/>
      <c r="S68" s="41"/>
      <c r="U68" s="41">
        <v>29.19</v>
      </c>
      <c r="V68" s="41"/>
      <c r="W68" s="41"/>
      <c r="Z68" s="41">
        <v>29.01</v>
      </c>
      <c r="AA68" s="41"/>
      <c r="AB68" s="41"/>
      <c r="AC68" s="41"/>
      <c r="AD68" s="41"/>
      <c r="AE68" s="41"/>
    </row>
    <row r="69" spans="1:31" x14ac:dyDescent="0.25">
      <c r="A69" s="37">
        <v>1998</v>
      </c>
      <c r="B69" s="37">
        <v>6</v>
      </c>
      <c r="C69" s="28">
        <f t="shared" si="2"/>
        <v>1998.4166666666667</v>
      </c>
      <c r="F69" s="41">
        <v>28.85</v>
      </c>
      <c r="G69" s="41">
        <v>28.15</v>
      </c>
      <c r="H69" s="41"/>
      <c r="I69" s="41">
        <v>29</v>
      </c>
      <c r="J69" s="41">
        <v>29.42</v>
      </c>
      <c r="K69" s="41">
        <v>28.52</v>
      </c>
      <c r="L69" s="41"/>
      <c r="M69" s="41">
        <v>29.71</v>
      </c>
      <c r="Q69" s="41"/>
      <c r="R69" s="41"/>
      <c r="S69" s="41"/>
      <c r="U69" s="41">
        <v>29.39</v>
      </c>
      <c r="V69" s="41"/>
      <c r="W69" s="41"/>
      <c r="Z69" s="41">
        <v>29.28</v>
      </c>
      <c r="AA69" s="41"/>
      <c r="AB69" s="41"/>
      <c r="AC69" s="41"/>
      <c r="AD69" s="41"/>
      <c r="AE69" s="41"/>
    </row>
    <row r="70" spans="1:31" x14ac:dyDescent="0.25">
      <c r="A70" s="37">
        <v>1998</v>
      </c>
      <c r="B70" s="37">
        <v>7</v>
      </c>
      <c r="C70" s="28">
        <f t="shared" si="2"/>
        <v>1998.5</v>
      </c>
      <c r="F70" s="41">
        <v>28.68</v>
      </c>
      <c r="G70" s="41">
        <v>27.73</v>
      </c>
      <c r="H70" s="41"/>
      <c r="I70" s="41">
        <v>28.73</v>
      </c>
      <c r="J70" s="41">
        <v>28.94</v>
      </c>
      <c r="K70" s="41">
        <v>27.96</v>
      </c>
      <c r="L70" s="41"/>
      <c r="M70" s="41">
        <v>29.16</v>
      </c>
      <c r="Q70" s="41"/>
      <c r="R70" s="41"/>
      <c r="S70" s="41"/>
      <c r="U70" s="41">
        <v>29.22</v>
      </c>
      <c r="V70" s="41"/>
      <c r="W70" s="41"/>
      <c r="Z70" s="41">
        <v>29.09</v>
      </c>
      <c r="AA70" s="41"/>
      <c r="AB70" s="41"/>
      <c r="AC70" s="41"/>
      <c r="AD70" s="41"/>
      <c r="AE70" s="41"/>
    </row>
    <row r="71" spans="1:31" x14ac:dyDescent="0.25">
      <c r="A71" s="37">
        <v>1998</v>
      </c>
      <c r="B71" s="37">
        <v>8</v>
      </c>
      <c r="C71" s="28">
        <f t="shared" si="2"/>
        <v>1998.5833333333333</v>
      </c>
      <c r="F71" s="41">
        <v>29.73</v>
      </c>
      <c r="G71" s="41">
        <v>28.57</v>
      </c>
      <c r="H71" s="41"/>
      <c r="I71" s="41">
        <v>29.52</v>
      </c>
      <c r="J71" s="41">
        <v>29.99</v>
      </c>
      <c r="K71" s="41">
        <v>28.88</v>
      </c>
      <c r="L71" s="41"/>
      <c r="M71" s="41">
        <v>30.11</v>
      </c>
      <c r="Q71" s="41"/>
      <c r="R71" s="41"/>
      <c r="S71" s="41"/>
      <c r="U71" s="41">
        <v>28.95</v>
      </c>
      <c r="V71" s="41"/>
      <c r="W71" s="41"/>
      <c r="Z71" s="41">
        <v>28.79</v>
      </c>
      <c r="AA71" s="41"/>
      <c r="AB71" s="41"/>
      <c r="AC71" s="41"/>
      <c r="AD71" s="41"/>
      <c r="AE71" s="41"/>
    </row>
    <row r="72" spans="1:31" x14ac:dyDescent="0.25">
      <c r="A72" s="37">
        <v>1998</v>
      </c>
      <c r="B72" s="37">
        <v>9</v>
      </c>
      <c r="C72" s="28">
        <f t="shared" si="2"/>
        <v>1998.6666666666667</v>
      </c>
      <c r="F72" s="41">
        <v>28.58</v>
      </c>
      <c r="G72" s="41">
        <v>27.95</v>
      </c>
      <c r="H72" s="41"/>
      <c r="I72" s="41">
        <v>28.72</v>
      </c>
      <c r="J72" s="41">
        <v>29.1</v>
      </c>
      <c r="K72" s="41">
        <v>28.18</v>
      </c>
      <c r="L72" s="41"/>
      <c r="M72" s="41">
        <v>29.33</v>
      </c>
      <c r="Q72" s="41"/>
      <c r="R72" s="41"/>
      <c r="S72" s="41"/>
      <c r="U72" s="41">
        <v>28.86</v>
      </c>
      <c r="V72" s="41"/>
      <c r="W72" s="41"/>
      <c r="Z72" s="41">
        <v>29.06</v>
      </c>
      <c r="AA72" s="41"/>
      <c r="AB72" s="41"/>
      <c r="AC72" s="41"/>
      <c r="AD72" s="41"/>
      <c r="AE72" s="41"/>
    </row>
    <row r="73" spans="1:31" x14ac:dyDescent="0.25">
      <c r="A73" s="37">
        <v>1998</v>
      </c>
      <c r="B73" s="37">
        <v>10</v>
      </c>
      <c r="C73" s="28">
        <f t="shared" si="2"/>
        <v>1998.75</v>
      </c>
      <c r="F73" s="41">
        <v>28.27</v>
      </c>
      <c r="G73" s="41">
        <v>27.57</v>
      </c>
      <c r="H73" s="41"/>
      <c r="I73" s="41">
        <v>28.48</v>
      </c>
      <c r="J73" s="41">
        <v>28.82</v>
      </c>
      <c r="K73" s="41">
        <v>27.91</v>
      </c>
      <c r="L73" s="41"/>
      <c r="M73" s="41">
        <v>29.02</v>
      </c>
      <c r="Q73" s="41"/>
      <c r="R73" s="41"/>
      <c r="S73" s="41"/>
      <c r="U73" s="41">
        <v>28.53</v>
      </c>
      <c r="V73" s="41"/>
      <c r="W73" s="41"/>
      <c r="Z73" s="41">
        <v>28.68</v>
      </c>
      <c r="AA73" s="41"/>
      <c r="AB73" s="41"/>
      <c r="AC73" s="41"/>
      <c r="AD73" s="41"/>
      <c r="AE73" s="41"/>
    </row>
    <row r="74" spans="1:31" x14ac:dyDescent="0.25">
      <c r="A74" s="37">
        <v>1998</v>
      </c>
      <c r="B74" s="37">
        <v>11</v>
      </c>
      <c r="C74" s="28">
        <f t="shared" si="2"/>
        <v>1998.8333333333333</v>
      </c>
      <c r="F74" s="41">
        <v>27.39</v>
      </c>
      <c r="G74" s="41">
        <v>26.61</v>
      </c>
      <c r="H74" s="41"/>
      <c r="I74" s="41">
        <v>27.73</v>
      </c>
      <c r="J74" s="41">
        <v>27.84</v>
      </c>
      <c r="K74" s="41">
        <v>27</v>
      </c>
      <c r="L74" s="41"/>
      <c r="M74" s="41">
        <v>28.1</v>
      </c>
      <c r="Q74" s="41"/>
      <c r="R74" s="41"/>
      <c r="S74" s="41"/>
      <c r="U74" s="41">
        <v>28.11</v>
      </c>
      <c r="V74" s="41"/>
      <c r="W74" s="41"/>
      <c r="Z74" s="41">
        <v>28.11</v>
      </c>
      <c r="AA74" s="41"/>
      <c r="AB74" s="41"/>
      <c r="AC74" s="41"/>
      <c r="AD74" s="41"/>
      <c r="AE74" s="41"/>
    </row>
    <row r="75" spans="1:31" x14ac:dyDescent="0.25">
      <c r="A75" s="37">
        <v>1998</v>
      </c>
      <c r="B75" s="37">
        <v>12</v>
      </c>
      <c r="C75" s="28">
        <f t="shared" si="2"/>
        <v>1998.9166666666667</v>
      </c>
      <c r="F75" s="41">
        <v>27.77</v>
      </c>
      <c r="G75" s="41">
        <v>26.35</v>
      </c>
      <c r="H75" s="41"/>
      <c r="I75" s="41">
        <v>27.27</v>
      </c>
      <c r="J75" s="41">
        <v>28.45</v>
      </c>
      <c r="K75" s="41">
        <v>26.82</v>
      </c>
      <c r="L75" s="41"/>
      <c r="M75" s="41">
        <v>27.98</v>
      </c>
      <c r="Q75" s="41"/>
      <c r="R75" s="41"/>
      <c r="S75" s="41"/>
      <c r="U75" s="41">
        <v>27.68</v>
      </c>
      <c r="V75" s="41"/>
      <c r="W75" s="41"/>
      <c r="Z75" s="41">
        <v>27.48</v>
      </c>
      <c r="AA75" s="41"/>
      <c r="AB75" s="41"/>
      <c r="AC75" s="41"/>
      <c r="AD75" s="41"/>
      <c r="AE75" s="41"/>
    </row>
    <row r="76" spans="1:31" x14ac:dyDescent="0.25">
      <c r="A76" s="37">
        <v>1999</v>
      </c>
      <c r="B76" s="37">
        <v>1</v>
      </c>
      <c r="C76" s="28">
        <f t="shared" si="2"/>
        <v>1999</v>
      </c>
      <c r="F76" s="41">
        <v>26.63</v>
      </c>
      <c r="G76" s="41">
        <v>23.73</v>
      </c>
      <c r="H76" s="41"/>
      <c r="I76" s="41">
        <v>24.96</v>
      </c>
      <c r="J76" s="41">
        <v>26.84</v>
      </c>
      <c r="K76" s="41">
        <v>24.5</v>
      </c>
      <c r="L76" s="41"/>
      <c r="M76" s="41">
        <v>25.71</v>
      </c>
      <c r="Q76" s="41"/>
      <c r="R76" s="41"/>
      <c r="S76" s="41"/>
      <c r="U76" s="41">
        <v>27.15</v>
      </c>
      <c r="V76" s="41"/>
      <c r="W76" s="41"/>
      <c r="Z76" s="41">
        <v>27.21</v>
      </c>
      <c r="AA76" s="41"/>
      <c r="AB76" s="41"/>
      <c r="AC76" s="41"/>
      <c r="AD76" s="41"/>
      <c r="AE76" s="41"/>
    </row>
    <row r="77" spans="1:31" x14ac:dyDescent="0.25">
      <c r="A77" s="37">
        <v>1999</v>
      </c>
      <c r="B77" s="37">
        <v>2</v>
      </c>
      <c r="C77" s="28">
        <f t="shared" si="2"/>
        <v>1999.0833333333333</v>
      </c>
      <c r="F77" s="41">
        <v>26.19</v>
      </c>
      <c r="G77" s="41">
        <v>23.81</v>
      </c>
      <c r="H77" s="41"/>
      <c r="I77" s="41">
        <v>24.88</v>
      </c>
      <c r="J77" s="41">
        <v>26.59</v>
      </c>
      <c r="K77" s="41">
        <v>24.12</v>
      </c>
      <c r="L77" s="41"/>
      <c r="M77" s="41">
        <v>25</v>
      </c>
      <c r="Q77" s="41"/>
      <c r="R77" s="41"/>
      <c r="S77" s="41"/>
      <c r="U77" s="41">
        <v>24.43</v>
      </c>
      <c r="V77" s="41"/>
      <c r="W77" s="41"/>
      <c r="Z77" s="41">
        <v>22.7</v>
      </c>
      <c r="AA77" s="41"/>
      <c r="AB77" s="41"/>
      <c r="AC77" s="41"/>
      <c r="AD77" s="41"/>
      <c r="AE77" s="41"/>
    </row>
    <row r="78" spans="1:31" x14ac:dyDescent="0.25">
      <c r="A78" s="37">
        <v>1999</v>
      </c>
      <c r="B78" s="37">
        <v>3</v>
      </c>
      <c r="C78" s="28">
        <f t="shared" si="2"/>
        <v>1999.1666666666667</v>
      </c>
      <c r="F78" s="41">
        <v>26.8</v>
      </c>
      <c r="G78" s="41">
        <v>25.02</v>
      </c>
      <c r="H78" s="41"/>
      <c r="I78" s="41">
        <v>25.8</v>
      </c>
      <c r="J78" s="41">
        <v>27.26</v>
      </c>
      <c r="K78" s="41">
        <v>25.57</v>
      </c>
      <c r="L78" s="41"/>
      <c r="M78" s="41">
        <v>26.81</v>
      </c>
      <c r="Q78" s="41"/>
      <c r="R78" s="41"/>
      <c r="S78" s="41"/>
      <c r="U78" s="41">
        <v>22.19</v>
      </c>
      <c r="V78" s="41"/>
      <c r="W78" s="41"/>
      <c r="Z78" s="41">
        <v>21.32</v>
      </c>
      <c r="AA78" s="41"/>
      <c r="AB78" s="41"/>
      <c r="AC78" s="41"/>
      <c r="AD78" s="41"/>
      <c r="AE78" s="41"/>
    </row>
    <row r="79" spans="1:31" x14ac:dyDescent="0.25">
      <c r="A79" s="37">
        <v>1999</v>
      </c>
      <c r="B79" s="37">
        <v>4</v>
      </c>
      <c r="C79" s="28">
        <f t="shared" si="2"/>
        <v>1999.25</v>
      </c>
      <c r="F79" s="41">
        <v>28.27</v>
      </c>
      <c r="G79" s="41">
        <v>27.13</v>
      </c>
      <c r="H79" s="41"/>
      <c r="I79" s="41">
        <v>28.4</v>
      </c>
      <c r="J79" s="41">
        <v>28.94</v>
      </c>
      <c r="K79" s="41">
        <v>27.89</v>
      </c>
      <c r="L79" s="41"/>
      <c r="M79" s="41">
        <v>28.91</v>
      </c>
      <c r="Q79" s="41"/>
      <c r="R79" s="41"/>
      <c r="S79" s="41"/>
      <c r="U79" s="41">
        <v>24.79</v>
      </c>
      <c r="V79" s="41"/>
      <c r="W79" s="41"/>
      <c r="Z79" s="41">
        <v>24.2</v>
      </c>
      <c r="AA79" s="41"/>
      <c r="AB79" s="41"/>
      <c r="AC79" s="41"/>
      <c r="AD79" s="41"/>
      <c r="AE79" s="41"/>
    </row>
    <row r="80" spans="1:31" x14ac:dyDescent="0.25">
      <c r="A80" s="37">
        <v>1999</v>
      </c>
      <c r="B80" s="37">
        <v>5</v>
      </c>
      <c r="C80" s="28">
        <f t="shared" si="2"/>
        <v>1999.3333333333333</v>
      </c>
      <c r="F80" s="41">
        <v>28.2</v>
      </c>
      <c r="G80" s="41">
        <v>27.5</v>
      </c>
      <c r="H80" s="41"/>
      <c r="I80" s="41">
        <v>28.47</v>
      </c>
      <c r="J80" s="41">
        <v>28.73</v>
      </c>
      <c r="K80" s="41">
        <v>27.82</v>
      </c>
      <c r="L80" s="41"/>
      <c r="M80" s="41">
        <v>28.87</v>
      </c>
      <c r="Q80" s="41"/>
      <c r="R80" s="41"/>
      <c r="S80" s="41"/>
      <c r="U80" s="41">
        <v>27.78</v>
      </c>
      <c r="V80" s="41"/>
      <c r="W80" s="41"/>
      <c r="Z80" s="41">
        <v>27.78</v>
      </c>
      <c r="AA80" s="41"/>
      <c r="AB80" s="41"/>
      <c r="AC80" s="41"/>
      <c r="AD80" s="41"/>
      <c r="AE80" s="41"/>
    </row>
    <row r="81" spans="1:31" x14ac:dyDescent="0.25">
      <c r="A81" s="37">
        <v>1999</v>
      </c>
      <c r="B81" s="37">
        <v>6</v>
      </c>
      <c r="C81" s="28">
        <f t="shared" si="2"/>
        <v>1999.4166666666667</v>
      </c>
      <c r="F81" s="41">
        <v>28.27</v>
      </c>
      <c r="G81" s="41">
        <v>27.29</v>
      </c>
      <c r="H81" s="41"/>
      <c r="I81" s="41">
        <v>28.31</v>
      </c>
      <c r="J81" s="41">
        <v>28.6</v>
      </c>
      <c r="K81" s="41">
        <v>27.57</v>
      </c>
      <c r="L81" s="41"/>
      <c r="M81" s="41">
        <v>28.72</v>
      </c>
      <c r="Q81" s="41"/>
      <c r="R81" s="41"/>
      <c r="S81" s="41"/>
      <c r="U81" s="41">
        <v>28.46</v>
      </c>
      <c r="V81" s="41"/>
      <c r="W81" s="41"/>
      <c r="Z81" s="41">
        <v>28.41</v>
      </c>
      <c r="AA81" s="41"/>
      <c r="AB81" s="41"/>
      <c r="AC81" s="41"/>
      <c r="AD81" s="41"/>
      <c r="AE81" s="41"/>
    </row>
    <row r="82" spans="1:31" x14ac:dyDescent="0.25">
      <c r="A82" s="37">
        <v>1999</v>
      </c>
      <c r="B82" s="37">
        <v>7</v>
      </c>
      <c r="C82" s="28">
        <f t="shared" si="2"/>
        <v>1999.5</v>
      </c>
      <c r="F82" s="41">
        <v>28.19</v>
      </c>
      <c r="G82" s="41">
        <v>27.39</v>
      </c>
      <c r="H82" s="41"/>
      <c r="I82" s="41">
        <v>28.47</v>
      </c>
      <c r="J82" s="41">
        <v>28.4</v>
      </c>
      <c r="K82" s="41">
        <v>27.5</v>
      </c>
      <c r="L82" s="41"/>
      <c r="M82" s="41">
        <v>28.76</v>
      </c>
      <c r="Q82" s="41"/>
      <c r="R82" s="41"/>
      <c r="S82" s="41"/>
      <c r="U82" s="41">
        <v>28.08</v>
      </c>
      <c r="V82" s="41"/>
      <c r="W82" s="41"/>
      <c r="Z82" s="41">
        <v>28.01</v>
      </c>
      <c r="AA82" s="41"/>
      <c r="AB82" s="41"/>
      <c r="AC82" s="41"/>
      <c r="AD82" s="41"/>
      <c r="AE82" s="41"/>
    </row>
    <row r="83" spans="1:31" x14ac:dyDescent="0.25">
      <c r="A83" s="37">
        <v>1999</v>
      </c>
      <c r="B83" s="37">
        <v>8</v>
      </c>
      <c r="C83" s="28">
        <f t="shared" si="2"/>
        <v>1999.5833333333333</v>
      </c>
      <c r="F83" s="41">
        <v>28.29</v>
      </c>
      <c r="G83" s="41">
        <v>27.03</v>
      </c>
      <c r="H83" s="41"/>
      <c r="I83" s="41">
        <v>28.28</v>
      </c>
      <c r="J83" s="41">
        <v>28.55</v>
      </c>
      <c r="K83" s="41">
        <v>27.43</v>
      </c>
      <c r="L83" s="41"/>
      <c r="M83" s="41">
        <v>28.55</v>
      </c>
      <c r="Q83" s="41"/>
      <c r="R83" s="41"/>
      <c r="S83" s="41"/>
      <c r="U83" s="41">
        <v>27.94</v>
      </c>
      <c r="V83" s="41"/>
      <c r="W83" s="41"/>
      <c r="Z83" s="41">
        <v>27.91</v>
      </c>
      <c r="AA83" s="41"/>
      <c r="AB83" s="41"/>
      <c r="AC83" s="41"/>
      <c r="AD83" s="41"/>
      <c r="AE83" s="41"/>
    </row>
    <row r="84" spans="1:31" x14ac:dyDescent="0.25">
      <c r="A84" s="37">
        <v>1999</v>
      </c>
      <c r="B84" s="37">
        <v>9</v>
      </c>
      <c r="C84" s="28">
        <f t="shared" si="2"/>
        <v>1999.6666666666667</v>
      </c>
      <c r="F84" s="41">
        <v>28</v>
      </c>
      <c r="G84" s="41">
        <v>26.98</v>
      </c>
      <c r="H84" s="41"/>
      <c r="I84" s="41">
        <v>28.13</v>
      </c>
      <c r="J84" s="41">
        <v>28.3</v>
      </c>
      <c r="K84" s="41">
        <v>27.18</v>
      </c>
      <c r="L84" s="41"/>
      <c r="M84" s="41">
        <v>28.37</v>
      </c>
      <c r="Q84" s="41"/>
      <c r="R84" s="41"/>
      <c r="S84" s="41"/>
      <c r="U84" s="41">
        <v>28</v>
      </c>
      <c r="V84" s="41"/>
      <c r="W84" s="41"/>
      <c r="Z84" s="41">
        <v>28.2</v>
      </c>
      <c r="AA84" s="41"/>
      <c r="AB84" s="41"/>
      <c r="AC84" s="41"/>
      <c r="AD84" s="41"/>
      <c r="AE84" s="41"/>
    </row>
    <row r="85" spans="1:31" x14ac:dyDescent="0.25">
      <c r="A85" s="37">
        <v>1999</v>
      </c>
      <c r="B85" s="37">
        <v>10</v>
      </c>
      <c r="C85" s="28">
        <f t="shared" si="2"/>
        <v>1999.75</v>
      </c>
      <c r="F85" s="41">
        <v>27.31</v>
      </c>
      <c r="G85" s="41">
        <v>26.24</v>
      </c>
      <c r="H85" s="41"/>
      <c r="I85" s="41">
        <v>27.22</v>
      </c>
      <c r="J85" s="41">
        <v>27.61</v>
      </c>
      <c r="K85" s="41">
        <v>26.29</v>
      </c>
      <c r="L85" s="41"/>
      <c r="M85" s="41">
        <v>27.43</v>
      </c>
      <c r="Q85" s="41"/>
      <c r="R85" s="41"/>
      <c r="S85" s="41"/>
      <c r="U85" s="41">
        <v>27.72</v>
      </c>
      <c r="V85" s="41"/>
      <c r="W85" s="41"/>
      <c r="Z85" s="41">
        <v>27.8</v>
      </c>
      <c r="AA85" s="41"/>
      <c r="AB85" s="41"/>
      <c r="AC85" s="41"/>
      <c r="AD85" s="41"/>
      <c r="AE85" s="41"/>
    </row>
    <row r="86" spans="1:31" x14ac:dyDescent="0.25">
      <c r="A86" s="37">
        <v>1999</v>
      </c>
      <c r="B86" s="37">
        <v>11</v>
      </c>
      <c r="C86" s="28">
        <f t="shared" si="2"/>
        <v>1999.8333333333333</v>
      </c>
      <c r="F86" s="41">
        <v>27.23</v>
      </c>
      <c r="G86" s="41">
        <v>26.13</v>
      </c>
      <c r="I86" s="41">
        <v>27.17</v>
      </c>
      <c r="J86" s="41">
        <v>27.77</v>
      </c>
      <c r="K86" s="41">
        <v>26.23</v>
      </c>
      <c r="L86" s="41"/>
      <c r="M86" s="41">
        <v>27.4</v>
      </c>
      <c r="Q86" s="41"/>
      <c r="R86" s="41"/>
      <c r="S86" s="41"/>
      <c r="U86" s="41">
        <v>27.05</v>
      </c>
      <c r="V86" s="41"/>
      <c r="W86" s="41"/>
      <c r="Z86" s="41">
        <v>27.01</v>
      </c>
      <c r="AA86" s="41"/>
      <c r="AB86" s="41"/>
      <c r="AC86" s="41"/>
      <c r="AD86" s="41"/>
      <c r="AE86" s="41"/>
    </row>
    <row r="87" spans="1:31" x14ac:dyDescent="0.25">
      <c r="A87" s="37">
        <v>1999</v>
      </c>
      <c r="B87" s="37">
        <v>12</v>
      </c>
      <c r="C87" s="28">
        <f t="shared" si="2"/>
        <v>1999.9166666666667</v>
      </c>
      <c r="F87" s="41">
        <v>26.74</v>
      </c>
      <c r="G87" s="41">
        <v>25.76</v>
      </c>
      <c r="I87" s="41">
        <v>26.71</v>
      </c>
      <c r="J87" s="41">
        <v>26.92</v>
      </c>
      <c r="K87" s="41">
        <v>25.96</v>
      </c>
      <c r="L87" s="41"/>
      <c r="M87" s="41">
        <v>26.85</v>
      </c>
      <c r="Q87" s="41"/>
      <c r="R87" s="41"/>
      <c r="S87" s="41"/>
      <c r="U87" s="41">
        <v>26.77</v>
      </c>
      <c r="V87" s="41"/>
      <c r="W87" s="41"/>
      <c r="Z87" s="41">
        <v>26.58</v>
      </c>
      <c r="AA87" s="41"/>
      <c r="AB87" s="41"/>
      <c r="AC87" s="41"/>
      <c r="AD87" s="41"/>
      <c r="AE87" s="41"/>
    </row>
    <row r="88" spans="1:31" x14ac:dyDescent="0.25">
      <c r="A88" s="37">
        <v>2000</v>
      </c>
      <c r="B88" s="37">
        <v>1</v>
      </c>
      <c r="C88" s="28">
        <f t="shared" si="2"/>
        <v>2000</v>
      </c>
      <c r="F88" s="41">
        <v>27.04</v>
      </c>
      <c r="G88" s="41">
        <v>25.04</v>
      </c>
      <c r="I88" s="41">
        <v>25.89</v>
      </c>
      <c r="J88" s="41">
        <v>27.14</v>
      </c>
      <c r="K88" s="41">
        <v>25.77</v>
      </c>
      <c r="M88" s="41">
        <v>26.92</v>
      </c>
      <c r="Q88" s="41"/>
      <c r="R88" s="41"/>
      <c r="S88" s="41"/>
      <c r="U88" s="41">
        <v>25.57</v>
      </c>
      <c r="V88" s="41"/>
      <c r="W88" s="41"/>
      <c r="Z88" s="41">
        <v>25.08</v>
      </c>
      <c r="AA88" s="41"/>
      <c r="AB88" s="41"/>
      <c r="AC88" s="41"/>
      <c r="AD88" s="41"/>
      <c r="AE88" s="41"/>
    </row>
    <row r="89" spans="1:31" x14ac:dyDescent="0.25">
      <c r="A89" s="37">
        <v>2000</v>
      </c>
      <c r="B89" s="37">
        <v>2</v>
      </c>
      <c r="C89" s="28">
        <f t="shared" si="2"/>
        <v>2000.0833333333333</v>
      </c>
      <c r="F89" s="41">
        <v>25.21</v>
      </c>
      <c r="G89" s="41">
        <v>23.52</v>
      </c>
      <c r="I89" s="41">
        <v>24.05</v>
      </c>
      <c r="J89" s="41">
        <v>25.79</v>
      </c>
      <c r="K89" s="41">
        <v>24.38</v>
      </c>
      <c r="M89" s="41">
        <v>25.36</v>
      </c>
      <c r="Q89" s="41"/>
      <c r="R89" s="41"/>
      <c r="S89" s="41"/>
      <c r="U89" s="41">
        <v>21.22</v>
      </c>
      <c r="V89" s="41"/>
      <c r="W89" s="41"/>
      <c r="Z89" s="41">
        <v>20.47</v>
      </c>
      <c r="AA89" s="41"/>
      <c r="AB89" s="41"/>
      <c r="AC89" s="41"/>
      <c r="AD89" s="41"/>
      <c r="AE89" s="41"/>
    </row>
    <row r="90" spans="1:31" x14ac:dyDescent="0.25">
      <c r="A90" s="37">
        <v>2000</v>
      </c>
      <c r="B90" s="37">
        <v>3</v>
      </c>
      <c r="C90" s="28">
        <f t="shared" si="2"/>
        <v>2000.1666666666667</v>
      </c>
      <c r="F90" s="41">
        <v>24.32</v>
      </c>
      <c r="G90" s="41">
        <v>22.94</v>
      </c>
      <c r="I90" s="41">
        <v>23.53</v>
      </c>
      <c r="J90" s="41">
        <v>24.83</v>
      </c>
      <c r="K90" s="41">
        <v>23.29</v>
      </c>
      <c r="M90" s="41">
        <v>23.95</v>
      </c>
      <c r="Q90" s="41"/>
      <c r="R90" s="41"/>
      <c r="S90" s="41"/>
      <c r="U90" s="41">
        <v>20.3</v>
      </c>
      <c r="V90" s="41"/>
      <c r="W90" s="41"/>
      <c r="Z90" s="41">
        <v>19.36</v>
      </c>
      <c r="AA90" s="41"/>
      <c r="AB90" s="41"/>
      <c r="AC90" s="41"/>
      <c r="AD90" s="41"/>
      <c r="AE90" s="41"/>
    </row>
    <row r="91" spans="1:31" x14ac:dyDescent="0.25">
      <c r="A91" s="37">
        <v>2000</v>
      </c>
      <c r="B91" s="37">
        <v>4</v>
      </c>
      <c r="C91" s="28">
        <f t="shared" si="2"/>
        <v>2000.25</v>
      </c>
      <c r="F91" s="41">
        <v>26.15</v>
      </c>
      <c r="G91" s="41">
        <v>23.95</v>
      </c>
      <c r="I91" s="41">
        <v>25.15</v>
      </c>
      <c r="J91" s="41">
        <v>26.77</v>
      </c>
      <c r="K91" s="41">
        <v>24.7</v>
      </c>
      <c r="M91" s="41">
        <v>26.23</v>
      </c>
      <c r="Q91" s="41"/>
      <c r="R91" s="41"/>
      <c r="S91" s="41"/>
      <c r="U91" s="41">
        <v>23.6</v>
      </c>
      <c r="V91" s="41"/>
      <c r="W91" s="41"/>
      <c r="Z91" s="41">
        <v>22.85</v>
      </c>
      <c r="AA91" s="41"/>
      <c r="AB91" s="41"/>
      <c r="AC91" s="41"/>
      <c r="AD91" s="41"/>
      <c r="AE91" s="41"/>
    </row>
    <row r="92" spans="1:31" x14ac:dyDescent="0.25">
      <c r="A92" s="37">
        <v>2000</v>
      </c>
      <c r="B92" s="37">
        <v>5</v>
      </c>
      <c r="C92" s="28">
        <f t="shared" si="2"/>
        <v>2000.3333333333333</v>
      </c>
      <c r="F92" s="41">
        <v>28.34</v>
      </c>
      <c r="G92" s="41">
        <v>26.4</v>
      </c>
      <c r="I92" s="41">
        <v>27.97</v>
      </c>
      <c r="J92" s="41">
        <v>28.48</v>
      </c>
      <c r="K92" s="41">
        <v>26.72</v>
      </c>
      <c r="M92" s="41">
        <v>28.28</v>
      </c>
      <c r="Q92" s="41"/>
      <c r="R92" s="41"/>
      <c r="S92" s="41"/>
      <c r="U92" s="41">
        <v>27.46</v>
      </c>
      <c r="V92" s="41"/>
      <c r="W92" s="41"/>
      <c r="Z92" s="41">
        <v>27.45</v>
      </c>
      <c r="AA92" s="41"/>
      <c r="AB92" s="41"/>
      <c r="AC92" s="41"/>
      <c r="AD92" s="41"/>
      <c r="AE92" s="41"/>
    </row>
    <row r="93" spans="1:31" x14ac:dyDescent="0.25">
      <c r="A93" s="37">
        <v>2000</v>
      </c>
      <c r="B93" s="37">
        <v>6</v>
      </c>
      <c r="C93" s="28">
        <f t="shared" si="2"/>
        <v>2000.4166666666667</v>
      </c>
      <c r="F93" s="41">
        <v>28.77</v>
      </c>
      <c r="G93" s="41">
        <v>27.38</v>
      </c>
      <c r="I93" s="41">
        <v>28.58</v>
      </c>
      <c r="J93" s="41">
        <v>28.89</v>
      </c>
      <c r="K93" s="41">
        <v>27.41</v>
      </c>
      <c r="M93" s="41">
        <v>28.59</v>
      </c>
      <c r="Q93" s="41"/>
      <c r="R93" s="41"/>
      <c r="S93" s="41"/>
      <c r="U93" s="41">
        <v>28.33</v>
      </c>
      <c r="V93" s="41"/>
      <c r="W93" s="41"/>
      <c r="Z93" s="41">
        <v>28.47</v>
      </c>
      <c r="AA93" s="41"/>
      <c r="AB93" s="41"/>
      <c r="AC93" s="41"/>
      <c r="AD93" s="41"/>
      <c r="AE93" s="41"/>
    </row>
    <row r="94" spans="1:31" x14ac:dyDescent="0.25">
      <c r="A94" s="37">
        <v>2000</v>
      </c>
      <c r="B94" s="37">
        <v>7</v>
      </c>
      <c r="C94" s="28">
        <f t="shared" si="2"/>
        <v>2000.5</v>
      </c>
      <c r="F94" s="41">
        <v>28.32</v>
      </c>
      <c r="G94" s="41">
        <v>26.87</v>
      </c>
      <c r="I94" s="41">
        <v>27.97</v>
      </c>
      <c r="J94" s="41">
        <v>28.45</v>
      </c>
      <c r="K94" s="41">
        <v>27.06</v>
      </c>
      <c r="M94" s="41">
        <v>28.34</v>
      </c>
      <c r="Q94" s="41"/>
      <c r="R94" s="41"/>
      <c r="S94" s="41"/>
      <c r="U94" s="41">
        <v>27.97</v>
      </c>
      <c r="V94" s="41"/>
      <c r="W94" s="41"/>
      <c r="Z94" s="41">
        <v>27.95</v>
      </c>
      <c r="AA94" s="41"/>
      <c r="AB94" s="41"/>
      <c r="AC94" s="41"/>
      <c r="AD94" s="41"/>
      <c r="AE94" s="41"/>
    </row>
    <row r="95" spans="1:31" x14ac:dyDescent="0.25">
      <c r="A95" s="37">
        <v>2000</v>
      </c>
      <c r="B95" s="37">
        <v>8</v>
      </c>
      <c r="C95" s="28">
        <f t="shared" si="2"/>
        <v>2000.5833333333333</v>
      </c>
      <c r="F95" s="41">
        <v>28.98</v>
      </c>
      <c r="G95" s="41">
        <v>27.97</v>
      </c>
      <c r="I95" s="41">
        <v>28.45</v>
      </c>
      <c r="J95" s="41">
        <v>29.08</v>
      </c>
      <c r="K95" s="41">
        <v>28</v>
      </c>
      <c r="M95" s="41">
        <v>28.73</v>
      </c>
      <c r="Q95" s="41"/>
      <c r="R95" s="41"/>
      <c r="S95" s="41"/>
      <c r="U95" s="41">
        <v>28.34</v>
      </c>
      <c r="V95" s="41"/>
      <c r="W95" s="41"/>
      <c r="Z95" s="41">
        <v>28.36</v>
      </c>
      <c r="AA95" s="41"/>
      <c r="AB95" s="41"/>
      <c r="AC95" s="41"/>
      <c r="AD95" s="41"/>
      <c r="AE95" s="41"/>
    </row>
    <row r="96" spans="1:31" x14ac:dyDescent="0.25">
      <c r="A96" s="37">
        <v>2000</v>
      </c>
      <c r="B96" s="37">
        <v>9</v>
      </c>
      <c r="C96" s="28">
        <f t="shared" si="2"/>
        <v>2000.6666666666667</v>
      </c>
      <c r="F96" s="41">
        <v>28.52</v>
      </c>
      <c r="G96" s="41">
        <v>27.52</v>
      </c>
      <c r="I96" s="41">
        <v>28.47</v>
      </c>
      <c r="J96" s="41">
        <v>28.9</v>
      </c>
      <c r="K96" s="41">
        <v>27.98</v>
      </c>
      <c r="M96" s="41">
        <v>28.97</v>
      </c>
      <c r="Q96" s="41"/>
      <c r="R96" s="41"/>
      <c r="S96" s="41"/>
      <c r="U96" s="41">
        <v>28.2</v>
      </c>
      <c r="V96" s="41"/>
      <c r="W96" s="41"/>
      <c r="Z96" s="41">
        <v>28.25</v>
      </c>
      <c r="AA96" s="41"/>
      <c r="AB96" s="41"/>
      <c r="AC96" s="41"/>
      <c r="AD96" s="41"/>
      <c r="AE96" s="41"/>
    </row>
    <row r="97" spans="1:43" x14ac:dyDescent="0.25">
      <c r="A97" s="37">
        <v>2000</v>
      </c>
      <c r="B97" s="37">
        <v>10</v>
      </c>
      <c r="C97" s="28">
        <f t="shared" si="2"/>
        <v>2000.75</v>
      </c>
      <c r="F97" s="41">
        <v>27.5</v>
      </c>
      <c r="G97" s="41">
        <v>26.61</v>
      </c>
      <c r="I97" s="41">
        <v>27.85</v>
      </c>
      <c r="J97" s="41">
        <v>28.13</v>
      </c>
      <c r="K97" s="41">
        <v>27.02</v>
      </c>
      <c r="M97" s="41">
        <v>28.36</v>
      </c>
      <c r="Q97" s="41"/>
      <c r="R97" s="41"/>
      <c r="S97" s="41"/>
      <c r="U97" s="41">
        <v>27.87</v>
      </c>
      <c r="V97" s="41"/>
      <c r="W97" s="41"/>
      <c r="Z97" s="41">
        <v>27.63</v>
      </c>
      <c r="AA97" s="41"/>
      <c r="AB97" s="41"/>
      <c r="AC97" s="41"/>
      <c r="AD97" s="41"/>
      <c r="AE97" s="41"/>
    </row>
    <row r="98" spans="1:43" x14ac:dyDescent="0.25">
      <c r="A98" s="37">
        <v>2000</v>
      </c>
      <c r="B98" s="37">
        <v>11</v>
      </c>
      <c r="C98" s="28">
        <f t="shared" si="2"/>
        <v>2000.8333333333333</v>
      </c>
      <c r="F98" s="41">
        <v>28.1</v>
      </c>
      <c r="G98" s="41">
        <v>27.38</v>
      </c>
      <c r="H98" s="41">
        <v>28.21</v>
      </c>
      <c r="I98" s="41">
        <v>28.16</v>
      </c>
      <c r="J98" s="41">
        <v>28.53</v>
      </c>
      <c r="K98" s="41">
        <v>27.8</v>
      </c>
      <c r="L98" s="41">
        <v>28.73</v>
      </c>
      <c r="M98" s="41">
        <v>28.79</v>
      </c>
      <c r="Q98" s="41"/>
      <c r="R98" s="41"/>
      <c r="S98" s="41"/>
      <c r="U98" s="41">
        <v>27.92</v>
      </c>
      <c r="V98" s="41"/>
      <c r="W98" s="41"/>
      <c r="Z98" s="41">
        <v>27.87</v>
      </c>
      <c r="AA98" s="41"/>
      <c r="AB98" s="41"/>
      <c r="AC98" s="41"/>
      <c r="AD98" s="41"/>
      <c r="AE98" s="41"/>
    </row>
    <row r="99" spans="1:43" x14ac:dyDescent="0.25">
      <c r="A99" s="37">
        <v>2000</v>
      </c>
      <c r="B99" s="37">
        <v>12</v>
      </c>
      <c r="C99" s="28">
        <f t="shared" si="2"/>
        <v>2000.9166666666667</v>
      </c>
      <c r="F99" s="41">
        <v>26.79</v>
      </c>
      <c r="G99" s="41">
        <v>26.29</v>
      </c>
      <c r="H99" s="41">
        <v>27.35</v>
      </c>
      <c r="I99" s="41">
        <v>27.28</v>
      </c>
      <c r="J99" s="41">
        <v>27.31</v>
      </c>
      <c r="K99" s="41">
        <v>26.69</v>
      </c>
      <c r="L99" s="41">
        <v>28.08</v>
      </c>
      <c r="M99" s="41">
        <v>28.15</v>
      </c>
      <c r="Q99" s="41"/>
      <c r="R99" s="41"/>
      <c r="S99" s="41"/>
      <c r="U99" s="41">
        <v>27.16</v>
      </c>
      <c r="V99" s="41"/>
      <c r="W99" s="41"/>
      <c r="Z99" s="41">
        <v>27</v>
      </c>
      <c r="AA99" s="41"/>
      <c r="AB99" s="41"/>
      <c r="AC99" s="41"/>
      <c r="AD99" s="41"/>
      <c r="AE99" s="41"/>
    </row>
    <row r="100" spans="1:43" x14ac:dyDescent="0.25">
      <c r="A100" s="37">
        <v>2001</v>
      </c>
      <c r="B100" s="37">
        <v>1</v>
      </c>
      <c r="C100" s="28">
        <f t="shared" si="2"/>
        <v>2001</v>
      </c>
      <c r="F100" s="41">
        <v>25.28</v>
      </c>
      <c r="G100" s="41">
        <v>24.78</v>
      </c>
      <c r="H100" s="41">
        <v>25.63</v>
      </c>
      <c r="I100" s="41">
        <v>25.54</v>
      </c>
      <c r="J100" s="41">
        <v>26.31</v>
      </c>
      <c r="K100" s="41">
        <v>25.76</v>
      </c>
      <c r="L100" s="41">
        <v>26.7</v>
      </c>
      <c r="M100" s="41">
        <v>26.66</v>
      </c>
      <c r="Q100" s="41"/>
      <c r="R100" s="41"/>
      <c r="S100" s="41"/>
      <c r="U100" s="41">
        <v>25.08</v>
      </c>
      <c r="V100" s="41"/>
      <c r="W100" s="41"/>
      <c r="Z100" s="41">
        <v>24.52</v>
      </c>
      <c r="AA100" s="41"/>
      <c r="AB100" s="41"/>
      <c r="AC100" s="41"/>
      <c r="AD100" s="41"/>
      <c r="AE100" s="41"/>
    </row>
    <row r="101" spans="1:43" x14ac:dyDescent="0.25">
      <c r="A101" s="37">
        <v>2001</v>
      </c>
      <c r="B101" s="37">
        <v>2</v>
      </c>
      <c r="C101" s="28">
        <f t="shared" si="2"/>
        <v>2001.0833333333333</v>
      </c>
      <c r="F101" s="41">
        <v>22.16</v>
      </c>
      <c r="G101" s="41">
        <v>21.39</v>
      </c>
      <c r="H101" s="41">
        <v>22.46</v>
      </c>
      <c r="I101" s="41">
        <v>22.18</v>
      </c>
      <c r="J101" s="41">
        <v>23.11</v>
      </c>
      <c r="K101" s="41">
        <v>22.65</v>
      </c>
      <c r="L101" s="41">
        <v>23.9</v>
      </c>
      <c r="M101" s="41">
        <v>23.46</v>
      </c>
      <c r="Q101" s="41"/>
      <c r="R101" s="41"/>
      <c r="S101" s="41"/>
      <c r="U101" s="41">
        <v>19.63</v>
      </c>
      <c r="V101" s="41"/>
      <c r="W101" s="41"/>
      <c r="Z101" s="41">
        <v>18.59</v>
      </c>
      <c r="AA101" s="41"/>
      <c r="AB101" s="41"/>
      <c r="AC101" s="41"/>
      <c r="AD101" s="41"/>
      <c r="AE101" s="41"/>
    </row>
    <row r="102" spans="1:43" x14ac:dyDescent="0.25">
      <c r="A102" s="37">
        <v>2001</v>
      </c>
      <c r="B102" s="37">
        <v>3</v>
      </c>
      <c r="C102" s="28">
        <f t="shared" si="2"/>
        <v>2001.1666666666667</v>
      </c>
      <c r="F102" s="41">
        <v>22.75</v>
      </c>
      <c r="G102" s="41">
        <v>21.8</v>
      </c>
      <c r="H102" s="41">
        <v>22.45</v>
      </c>
      <c r="I102" s="41">
        <v>22.32</v>
      </c>
      <c r="J102" s="41">
        <v>23.52</v>
      </c>
      <c r="K102" s="41">
        <v>22.7</v>
      </c>
      <c r="L102" s="41">
        <v>23.8</v>
      </c>
      <c r="M102" s="41">
        <v>23.32</v>
      </c>
      <c r="Q102" s="41"/>
      <c r="R102" s="41"/>
      <c r="S102" s="41"/>
      <c r="U102" s="41">
        <v>20.25</v>
      </c>
      <c r="V102" s="41"/>
      <c r="W102" s="41"/>
      <c r="Z102" s="41">
        <v>19.16</v>
      </c>
      <c r="AA102" s="41"/>
      <c r="AB102" s="41"/>
      <c r="AC102" s="41"/>
      <c r="AD102" s="41"/>
      <c r="AE102" s="41"/>
    </row>
    <row r="103" spans="1:43" x14ac:dyDescent="0.25">
      <c r="A103" s="37">
        <v>2001</v>
      </c>
      <c r="B103" s="37">
        <v>4</v>
      </c>
      <c r="C103" s="28">
        <f t="shared" si="2"/>
        <v>2001.25</v>
      </c>
      <c r="F103" s="41">
        <v>25.04</v>
      </c>
      <c r="G103" s="41">
        <v>23.93</v>
      </c>
      <c r="H103" s="41">
        <v>24.42</v>
      </c>
      <c r="I103" s="41">
        <v>24.75</v>
      </c>
      <c r="J103" s="41">
        <v>25.29</v>
      </c>
      <c r="K103" s="41">
        <v>24.11</v>
      </c>
      <c r="L103" s="41">
        <v>25.89</v>
      </c>
      <c r="M103" s="41">
        <v>25.22</v>
      </c>
      <c r="Q103" s="41"/>
      <c r="R103" s="41"/>
      <c r="S103" s="41"/>
      <c r="U103" s="41">
        <v>22.67</v>
      </c>
      <c r="V103" s="41"/>
      <c r="W103" s="41"/>
      <c r="Z103" s="41">
        <v>22.21</v>
      </c>
      <c r="AA103" s="41"/>
      <c r="AB103" s="41"/>
      <c r="AC103" s="41"/>
      <c r="AD103" s="41"/>
      <c r="AE103" s="41"/>
    </row>
    <row r="104" spans="1:43" x14ac:dyDescent="0.25">
      <c r="A104" s="37">
        <v>2001</v>
      </c>
      <c r="B104" s="37">
        <v>5</v>
      </c>
      <c r="C104" s="28">
        <f t="shared" si="2"/>
        <v>2001.3333333333333</v>
      </c>
      <c r="F104" s="41">
        <v>26.97</v>
      </c>
      <c r="G104" s="41">
        <v>26.56</v>
      </c>
      <c r="H104" s="41">
        <v>27.25</v>
      </c>
      <c r="I104" s="41">
        <v>27.31</v>
      </c>
      <c r="J104" s="41">
        <v>27.46</v>
      </c>
      <c r="K104" s="41">
        <v>26.89</v>
      </c>
      <c r="L104" s="41">
        <v>27.99</v>
      </c>
      <c r="M104" s="41">
        <v>27.73</v>
      </c>
      <c r="Q104" s="41"/>
      <c r="R104" s="41"/>
      <c r="S104" s="41"/>
      <c r="U104" s="41">
        <v>26.86</v>
      </c>
      <c r="V104" s="41"/>
      <c r="W104" s="41"/>
      <c r="Z104" s="41">
        <v>26.54</v>
      </c>
      <c r="AA104" s="41"/>
      <c r="AB104" s="41"/>
      <c r="AC104" s="41"/>
      <c r="AD104" s="41"/>
      <c r="AE104" s="41"/>
    </row>
    <row r="105" spans="1:43" x14ac:dyDescent="0.25">
      <c r="A105" s="37">
        <v>2001</v>
      </c>
      <c r="B105" s="37">
        <v>6</v>
      </c>
      <c r="C105" s="28">
        <f t="shared" si="2"/>
        <v>2001.4166666666667</v>
      </c>
      <c r="F105" s="41">
        <v>28.17</v>
      </c>
      <c r="G105" s="41">
        <v>27.98</v>
      </c>
      <c r="H105" s="41">
        <v>28.56</v>
      </c>
      <c r="I105" s="41">
        <v>28.64</v>
      </c>
      <c r="J105" s="41">
        <v>28.93</v>
      </c>
      <c r="K105" s="41">
        <v>28.23</v>
      </c>
      <c r="L105" s="41">
        <v>29.15</v>
      </c>
      <c r="M105" s="41">
        <v>29.08</v>
      </c>
      <c r="Q105" s="41"/>
      <c r="R105" s="41"/>
      <c r="S105" s="41"/>
      <c r="U105" s="41">
        <v>28.39</v>
      </c>
      <c r="V105" s="41"/>
      <c r="W105" s="41"/>
      <c r="Z105" s="41">
        <v>28.57</v>
      </c>
      <c r="AA105" s="41"/>
      <c r="AB105" s="41"/>
      <c r="AC105" s="41"/>
      <c r="AD105" s="41"/>
      <c r="AE105" s="41"/>
    </row>
    <row r="106" spans="1:43" x14ac:dyDescent="0.25">
      <c r="A106" s="37">
        <v>2001</v>
      </c>
      <c r="B106" s="37">
        <v>7</v>
      </c>
      <c r="C106" s="28">
        <f t="shared" si="2"/>
        <v>2001.5</v>
      </c>
      <c r="F106" s="41">
        <v>27.79</v>
      </c>
      <c r="G106" s="41">
        <v>27.34</v>
      </c>
      <c r="H106" s="41">
        <v>27.96</v>
      </c>
      <c r="I106" s="41">
        <v>28.12</v>
      </c>
      <c r="J106" s="41">
        <v>28.24</v>
      </c>
      <c r="K106" s="41">
        <v>27.7</v>
      </c>
      <c r="L106" s="41">
        <v>28.6</v>
      </c>
      <c r="M106" s="41">
        <v>28.45</v>
      </c>
      <c r="Q106" s="41"/>
      <c r="R106" s="41"/>
      <c r="S106" s="41"/>
      <c r="U106" s="41">
        <v>28.13</v>
      </c>
      <c r="V106" s="41"/>
      <c r="W106" s="41"/>
      <c r="Z106" s="41">
        <v>28.18</v>
      </c>
      <c r="AA106" s="41"/>
      <c r="AB106" s="41"/>
      <c r="AC106" s="41"/>
      <c r="AD106" s="41"/>
      <c r="AE106" s="41"/>
    </row>
    <row r="107" spans="1:43" x14ac:dyDescent="0.25">
      <c r="A107" s="37">
        <v>2001</v>
      </c>
      <c r="B107" s="37">
        <v>8</v>
      </c>
      <c r="C107" s="28">
        <f t="shared" si="2"/>
        <v>2001.5833333333333</v>
      </c>
      <c r="F107" s="41">
        <v>28.4</v>
      </c>
      <c r="G107" s="41">
        <v>28.06</v>
      </c>
      <c r="H107" s="41">
        <v>28.68</v>
      </c>
      <c r="I107" s="41">
        <v>28.74</v>
      </c>
      <c r="J107" s="41">
        <v>28.94</v>
      </c>
      <c r="K107" s="41">
        <v>28.27</v>
      </c>
      <c r="L107" s="41">
        <v>29.25</v>
      </c>
      <c r="M107" s="41">
        <v>29.21</v>
      </c>
      <c r="Q107" s="41"/>
      <c r="R107" s="41"/>
      <c r="S107" s="41"/>
      <c r="U107" s="41">
        <v>28.5</v>
      </c>
      <c r="V107" s="41"/>
      <c r="W107" s="41"/>
      <c r="Z107" s="41">
        <v>28.47</v>
      </c>
      <c r="AA107" s="41"/>
      <c r="AB107" s="41"/>
      <c r="AC107" s="41"/>
      <c r="AD107" s="41"/>
      <c r="AE107" s="41"/>
    </row>
    <row r="108" spans="1:43" x14ac:dyDescent="0.25">
      <c r="A108" s="37">
        <v>2001</v>
      </c>
      <c r="B108" s="37">
        <v>9</v>
      </c>
      <c r="C108" s="28">
        <f t="shared" ref="C108:C171" si="3">A108+(B108-1)/12</f>
        <v>2001.6666666666667</v>
      </c>
      <c r="F108" s="41">
        <v>27.85</v>
      </c>
      <c r="G108" s="41">
        <v>27.58</v>
      </c>
      <c r="H108" s="41">
        <v>28.29</v>
      </c>
      <c r="I108" s="41">
        <v>28.37</v>
      </c>
      <c r="J108" s="41">
        <v>28.13</v>
      </c>
      <c r="K108" s="41">
        <v>27.77</v>
      </c>
      <c r="L108" s="41">
        <v>28.65</v>
      </c>
      <c r="M108" s="41">
        <v>28.6</v>
      </c>
      <c r="Q108" s="41"/>
      <c r="R108" s="41"/>
      <c r="S108" s="41"/>
      <c r="U108" s="41">
        <v>28.37</v>
      </c>
      <c r="V108" s="41"/>
      <c r="W108" s="41"/>
      <c r="Z108" s="41">
        <v>28.28</v>
      </c>
      <c r="AA108" s="41"/>
      <c r="AB108" s="41"/>
      <c r="AC108" s="41"/>
      <c r="AD108" s="41"/>
      <c r="AE108" s="41"/>
    </row>
    <row r="109" spans="1:43" x14ac:dyDescent="0.25">
      <c r="A109" s="37">
        <v>2001</v>
      </c>
      <c r="B109" s="37">
        <v>10</v>
      </c>
      <c r="C109" s="28">
        <f t="shared" si="3"/>
        <v>2001.75</v>
      </c>
      <c r="F109" s="41">
        <v>28.21</v>
      </c>
      <c r="G109" s="41">
        <v>28.04</v>
      </c>
      <c r="H109" s="41">
        <v>28.49</v>
      </c>
      <c r="I109" s="41">
        <v>28.53</v>
      </c>
      <c r="J109" s="41">
        <v>28.7</v>
      </c>
      <c r="K109" s="41">
        <v>28.23</v>
      </c>
      <c r="L109" s="41">
        <v>29.01</v>
      </c>
      <c r="M109" s="41">
        <v>28.89</v>
      </c>
      <c r="Q109" s="41"/>
      <c r="R109" s="41"/>
      <c r="S109" s="41"/>
      <c r="U109" s="41">
        <v>28.36</v>
      </c>
      <c r="V109" s="41"/>
      <c r="W109" s="41"/>
      <c r="Z109" s="41">
        <v>28.5</v>
      </c>
      <c r="AA109" s="41"/>
      <c r="AB109" s="41"/>
      <c r="AC109" s="41"/>
      <c r="AD109" s="41"/>
      <c r="AE109" s="41"/>
    </row>
    <row r="110" spans="1:43" x14ac:dyDescent="0.25">
      <c r="A110" s="37">
        <v>2001</v>
      </c>
      <c r="B110" s="37">
        <v>11</v>
      </c>
      <c r="C110" s="28">
        <f t="shared" si="3"/>
        <v>2001.8333333333333</v>
      </c>
      <c r="F110" s="41">
        <v>27.38</v>
      </c>
      <c r="G110" s="41">
        <v>27.1</v>
      </c>
      <c r="H110" s="41">
        <v>27.5</v>
      </c>
      <c r="I110" s="41">
        <v>27.61</v>
      </c>
      <c r="J110" s="41">
        <v>27.64</v>
      </c>
      <c r="K110" s="41">
        <v>27.23</v>
      </c>
      <c r="L110" s="41">
        <v>28</v>
      </c>
      <c r="M110" s="41">
        <v>27.98</v>
      </c>
      <c r="Q110" s="41"/>
      <c r="R110" s="41"/>
      <c r="S110" s="41"/>
      <c r="U110" s="41">
        <v>27.76</v>
      </c>
      <c r="V110" s="41"/>
      <c r="W110" s="41"/>
      <c r="Z110" s="41">
        <v>27.61</v>
      </c>
      <c r="AA110" s="41"/>
      <c r="AB110" s="41"/>
      <c r="AC110" s="41"/>
      <c r="AD110" s="41"/>
      <c r="AE110" s="41"/>
    </row>
    <row r="111" spans="1:43" x14ac:dyDescent="0.25">
      <c r="A111" s="37">
        <v>2001</v>
      </c>
      <c r="B111" s="37">
        <v>12</v>
      </c>
      <c r="C111" s="28">
        <f t="shared" si="3"/>
        <v>2001.9166666666667</v>
      </c>
      <c r="F111" s="41">
        <v>27.09</v>
      </c>
      <c r="G111" s="41">
        <v>26.97</v>
      </c>
      <c r="H111" s="41">
        <v>27.36</v>
      </c>
      <c r="I111" s="41">
        <v>27.44</v>
      </c>
      <c r="J111" s="41">
        <v>27.52</v>
      </c>
      <c r="K111" s="41">
        <v>27.37</v>
      </c>
      <c r="L111" s="41">
        <v>27.8</v>
      </c>
      <c r="M111" s="41">
        <v>27.74</v>
      </c>
      <c r="Q111" s="41"/>
      <c r="R111" s="41"/>
      <c r="S111" s="41"/>
      <c r="U111" s="41">
        <v>27.53</v>
      </c>
      <c r="V111" s="41"/>
      <c r="W111" s="41"/>
      <c r="Y111" s="41">
        <v>27.12</v>
      </c>
      <c r="Z111" s="41">
        <v>27.36</v>
      </c>
      <c r="AA111" s="41"/>
      <c r="AB111" s="41"/>
      <c r="AC111" s="41"/>
      <c r="AD111" s="41"/>
      <c r="AE111" s="41"/>
      <c r="AF111" s="41">
        <v>28.43</v>
      </c>
      <c r="AQ111" s="41">
        <v>28.05</v>
      </c>
    </row>
    <row r="112" spans="1:43" x14ac:dyDescent="0.25">
      <c r="A112" s="37">
        <v>2002</v>
      </c>
      <c r="B112" s="37">
        <v>1</v>
      </c>
      <c r="C112" s="28">
        <f t="shared" si="3"/>
        <v>2002</v>
      </c>
      <c r="F112" s="41">
        <v>27.27</v>
      </c>
      <c r="G112" s="41">
        <v>27.35</v>
      </c>
      <c r="H112" s="41">
        <v>27.18</v>
      </c>
      <c r="I112" s="41">
        <v>27.37</v>
      </c>
      <c r="J112" s="41">
        <v>27.97</v>
      </c>
      <c r="K112" s="41">
        <v>27.91</v>
      </c>
      <c r="L112" s="41">
        <v>28.07</v>
      </c>
      <c r="M112" s="41">
        <v>27.98</v>
      </c>
      <c r="Q112" s="41"/>
      <c r="R112" s="41"/>
      <c r="S112" s="41"/>
      <c r="U112" s="41">
        <v>27.12</v>
      </c>
      <c r="V112" s="41"/>
      <c r="W112" s="41"/>
      <c r="Y112" s="41">
        <v>26.97</v>
      </c>
      <c r="Z112" s="41">
        <v>27.11</v>
      </c>
      <c r="AA112" s="41"/>
      <c r="AB112" s="41"/>
      <c r="AC112" s="41"/>
      <c r="AD112" s="41"/>
      <c r="AE112" s="41"/>
      <c r="AF112" s="41">
        <v>28.81</v>
      </c>
      <c r="AQ112" s="41">
        <v>28.72</v>
      </c>
    </row>
    <row r="113" spans="1:43" x14ac:dyDescent="0.25">
      <c r="A113" s="37">
        <v>2002</v>
      </c>
      <c r="B113" s="37">
        <v>2</v>
      </c>
      <c r="C113" s="28">
        <f t="shared" si="3"/>
        <v>2002.0833333333333</v>
      </c>
      <c r="F113" s="41">
        <v>24.04</v>
      </c>
      <c r="G113" s="41">
        <v>24.04</v>
      </c>
      <c r="H113" s="41">
        <v>24.19</v>
      </c>
      <c r="I113" s="41">
        <v>24.48</v>
      </c>
      <c r="J113" s="41">
        <v>25.47</v>
      </c>
      <c r="K113" s="41">
        <v>25.58</v>
      </c>
      <c r="L113" s="41">
        <v>25.94</v>
      </c>
      <c r="M113" s="41">
        <v>25.61</v>
      </c>
      <c r="Q113" s="41"/>
      <c r="R113" s="41"/>
      <c r="S113" s="41"/>
      <c r="U113" s="41">
        <v>23.36</v>
      </c>
      <c r="V113" s="41"/>
      <c r="W113" s="41"/>
      <c r="Y113" s="41">
        <v>23.47</v>
      </c>
      <c r="Z113" s="41">
        <v>22.91</v>
      </c>
      <c r="AA113" s="41"/>
      <c r="AB113" s="41"/>
      <c r="AC113" s="41"/>
      <c r="AD113" s="41"/>
      <c r="AE113" s="41"/>
      <c r="AF113" s="41">
        <v>29.11</v>
      </c>
      <c r="AQ113" s="41">
        <v>29.3</v>
      </c>
    </row>
    <row r="114" spans="1:43" x14ac:dyDescent="0.25">
      <c r="A114" s="37">
        <v>2002</v>
      </c>
      <c r="B114" s="37">
        <v>3</v>
      </c>
      <c r="C114" s="28">
        <f t="shared" si="3"/>
        <v>2002.1666666666667</v>
      </c>
      <c r="F114" s="41">
        <v>23.97</v>
      </c>
      <c r="G114" s="41">
        <v>24.09</v>
      </c>
      <c r="H114" s="41">
        <v>23.14</v>
      </c>
      <c r="I114" s="41">
        <v>23.36</v>
      </c>
      <c r="J114" s="41">
        <v>24.63</v>
      </c>
      <c r="K114" s="41">
        <v>25.12</v>
      </c>
      <c r="L114" s="41">
        <v>24.32</v>
      </c>
      <c r="M114" s="41">
        <v>23.88</v>
      </c>
      <c r="Q114" s="41"/>
      <c r="R114" s="41"/>
      <c r="S114" s="41"/>
      <c r="U114" s="41">
        <v>21.21</v>
      </c>
      <c r="V114" s="41"/>
      <c r="W114" s="41"/>
      <c r="Y114" s="41">
        <v>21.43</v>
      </c>
      <c r="Z114" s="41">
        <v>20.87</v>
      </c>
      <c r="AA114" s="41"/>
      <c r="AB114" s="41"/>
      <c r="AC114" s="41"/>
      <c r="AD114" s="41"/>
      <c r="AE114" s="41"/>
      <c r="AF114" s="41">
        <v>28.29</v>
      </c>
      <c r="AQ114" s="41">
        <v>29.14</v>
      </c>
    </row>
    <row r="115" spans="1:43" x14ac:dyDescent="0.25">
      <c r="A115" s="37">
        <v>2002</v>
      </c>
      <c r="B115" s="37">
        <v>4</v>
      </c>
      <c r="C115" s="28">
        <f t="shared" si="3"/>
        <v>2002.25</v>
      </c>
      <c r="F115" s="41">
        <v>24.69</v>
      </c>
      <c r="G115" s="41">
        <v>24.85</v>
      </c>
      <c r="H115" s="41">
        <v>23.73</v>
      </c>
      <c r="I115" s="41">
        <v>23.97</v>
      </c>
      <c r="J115" s="41">
        <v>25.85</v>
      </c>
      <c r="K115" s="41">
        <v>25.74</v>
      </c>
      <c r="L115" s="41">
        <v>24.86</v>
      </c>
      <c r="M115" s="41">
        <v>24.78</v>
      </c>
      <c r="Q115" s="41"/>
      <c r="R115" s="41"/>
      <c r="S115" s="41"/>
      <c r="U115" s="41">
        <v>24.49</v>
      </c>
      <c r="V115" s="41"/>
      <c r="W115" s="41"/>
      <c r="Y115" s="41">
        <v>22.56</v>
      </c>
      <c r="Z115" s="41">
        <v>21.66</v>
      </c>
      <c r="AA115" s="41"/>
      <c r="AB115" s="41"/>
      <c r="AC115" s="41"/>
      <c r="AD115" s="41"/>
      <c r="AE115" s="41"/>
      <c r="AF115" s="41">
        <v>28.96</v>
      </c>
      <c r="AQ115" s="41">
        <v>29.12</v>
      </c>
    </row>
    <row r="116" spans="1:43" x14ac:dyDescent="0.25">
      <c r="A116" s="37">
        <v>2002</v>
      </c>
      <c r="B116" s="37">
        <v>5</v>
      </c>
      <c r="C116" s="28">
        <f t="shared" si="3"/>
        <v>2002.3333333333333</v>
      </c>
      <c r="F116" s="41">
        <v>27.94</v>
      </c>
      <c r="G116" s="41">
        <v>27.97</v>
      </c>
      <c r="H116" s="41">
        <v>28.11</v>
      </c>
      <c r="I116" s="41">
        <v>28.19</v>
      </c>
      <c r="J116" s="41">
        <v>28.55</v>
      </c>
      <c r="K116" s="41">
        <v>28.61</v>
      </c>
      <c r="L116" s="41">
        <v>28.67</v>
      </c>
      <c r="M116" s="41">
        <v>28.6</v>
      </c>
      <c r="Q116" s="41"/>
      <c r="R116" s="41"/>
      <c r="S116" s="41"/>
      <c r="U116" s="41">
        <v>27.5</v>
      </c>
      <c r="V116" s="41"/>
      <c r="W116" s="41"/>
      <c r="Y116" s="41">
        <v>27.21</v>
      </c>
      <c r="Z116" s="41">
        <v>27.56</v>
      </c>
      <c r="AA116" s="41"/>
      <c r="AB116" s="41"/>
      <c r="AC116" s="41"/>
      <c r="AD116" s="41"/>
      <c r="AE116" s="41"/>
      <c r="AF116" s="41">
        <v>29.01</v>
      </c>
      <c r="AQ116" s="41">
        <v>29.17</v>
      </c>
    </row>
    <row r="117" spans="1:43" x14ac:dyDescent="0.25">
      <c r="A117" s="37">
        <v>2002</v>
      </c>
      <c r="B117" s="37">
        <v>6</v>
      </c>
      <c r="C117" s="28">
        <f t="shared" si="3"/>
        <v>2002.4166666666667</v>
      </c>
      <c r="F117" s="41">
        <v>28.45</v>
      </c>
      <c r="G117" s="41">
        <v>28.41</v>
      </c>
      <c r="H117" s="41">
        <v>28.85</v>
      </c>
      <c r="I117" s="41">
        <v>28.87</v>
      </c>
      <c r="J117" s="41">
        <v>29.09</v>
      </c>
      <c r="K117" s="41">
        <v>28.82</v>
      </c>
      <c r="L117" s="41">
        <v>29.27</v>
      </c>
      <c r="M117" s="41">
        <v>29.27</v>
      </c>
      <c r="Q117" s="41"/>
      <c r="R117" s="41"/>
      <c r="S117" s="41"/>
      <c r="U117" s="41">
        <v>28.76</v>
      </c>
      <c r="V117" s="41"/>
      <c r="W117" s="41"/>
      <c r="Y117" s="41">
        <v>28.24</v>
      </c>
      <c r="Z117" s="41">
        <v>28.73</v>
      </c>
      <c r="AA117" s="41"/>
      <c r="AB117" s="41"/>
      <c r="AC117" s="41"/>
      <c r="AD117" s="41"/>
      <c r="AE117" s="41"/>
      <c r="AF117" s="41">
        <v>28.21</v>
      </c>
      <c r="AQ117" s="41"/>
    </row>
    <row r="118" spans="1:43" x14ac:dyDescent="0.25">
      <c r="A118" s="37">
        <v>2002</v>
      </c>
      <c r="B118" s="37">
        <v>7</v>
      </c>
      <c r="C118" s="28">
        <f t="shared" si="3"/>
        <v>2002.5</v>
      </c>
      <c r="F118" s="41">
        <v>28.57</v>
      </c>
      <c r="G118" s="41">
        <v>28.37</v>
      </c>
      <c r="H118" s="41">
        <v>28.71</v>
      </c>
      <c r="I118" s="41">
        <v>29.1</v>
      </c>
      <c r="J118" s="41">
        <v>29.13</v>
      </c>
      <c r="K118" s="41">
        <v>28.97</v>
      </c>
      <c r="L118" s="41">
        <v>29.22</v>
      </c>
      <c r="M118" s="41"/>
      <c r="Q118" s="41"/>
      <c r="R118" s="41"/>
      <c r="S118" s="41"/>
      <c r="U118" s="41">
        <v>28.54</v>
      </c>
      <c r="V118" s="41"/>
      <c r="W118" s="41"/>
      <c r="Y118" s="41">
        <v>28.12</v>
      </c>
      <c r="Z118" s="41">
        <v>28.59</v>
      </c>
      <c r="AA118" s="41"/>
      <c r="AB118" s="41"/>
      <c r="AC118" s="41"/>
      <c r="AD118" s="41"/>
      <c r="AE118" s="41"/>
      <c r="AF118" s="41">
        <v>28.56</v>
      </c>
      <c r="AQ118" s="41"/>
    </row>
    <row r="119" spans="1:43" x14ac:dyDescent="0.25">
      <c r="A119" s="37">
        <v>2002</v>
      </c>
      <c r="B119" s="37">
        <v>8</v>
      </c>
      <c r="C119" s="28">
        <f t="shared" si="3"/>
        <v>2002.5833333333333</v>
      </c>
      <c r="F119" s="41">
        <v>27.93</v>
      </c>
      <c r="G119" s="41">
        <v>27.75</v>
      </c>
      <c r="H119" s="41">
        <v>28.24</v>
      </c>
      <c r="I119" s="41"/>
      <c r="J119" s="41">
        <v>28.54</v>
      </c>
      <c r="K119" s="41">
        <v>28.53</v>
      </c>
      <c r="L119" s="41">
        <v>28.83</v>
      </c>
      <c r="M119" s="41"/>
      <c r="Q119" s="41"/>
      <c r="R119" s="41"/>
      <c r="S119" s="41"/>
      <c r="U119" s="41">
        <v>28.35</v>
      </c>
      <c r="V119" s="41"/>
      <c r="W119" s="41"/>
      <c r="Y119" s="41">
        <v>27.85</v>
      </c>
      <c r="Z119" s="41">
        <v>28.12</v>
      </c>
      <c r="AA119" s="41"/>
      <c r="AB119" s="41"/>
      <c r="AC119" s="41"/>
      <c r="AD119" s="41"/>
      <c r="AE119" s="41"/>
      <c r="AF119" s="41">
        <v>28.26</v>
      </c>
      <c r="AQ119" s="41"/>
    </row>
    <row r="120" spans="1:43" x14ac:dyDescent="0.25">
      <c r="A120" s="37">
        <v>2002</v>
      </c>
      <c r="B120" s="37">
        <v>9</v>
      </c>
      <c r="C120" s="28">
        <f t="shared" si="3"/>
        <v>2002.6666666666667</v>
      </c>
      <c r="F120" s="41">
        <v>28.46</v>
      </c>
      <c r="G120" s="41">
        <v>28.27</v>
      </c>
      <c r="H120" s="41">
        <v>28.76</v>
      </c>
      <c r="I120" s="41">
        <v>28.77</v>
      </c>
      <c r="J120" s="41">
        <v>28.92</v>
      </c>
      <c r="K120" s="41">
        <v>28.95</v>
      </c>
      <c r="L120" s="41">
        <v>29.28</v>
      </c>
      <c r="M120" s="41">
        <v>29.43</v>
      </c>
      <c r="Q120" s="41"/>
      <c r="R120" s="41"/>
      <c r="S120" s="41"/>
      <c r="U120" s="41">
        <v>28.54</v>
      </c>
      <c r="V120" s="41"/>
      <c r="W120" s="41"/>
      <c r="Y120" s="41">
        <v>27.89</v>
      </c>
      <c r="Z120" s="41">
        <v>28.54</v>
      </c>
      <c r="AA120" s="41"/>
      <c r="AB120" s="41"/>
      <c r="AC120" s="41"/>
      <c r="AD120" s="41"/>
      <c r="AE120" s="41"/>
      <c r="AF120" s="41">
        <v>28.55</v>
      </c>
      <c r="AQ120" s="41"/>
    </row>
    <row r="121" spans="1:43" x14ac:dyDescent="0.25">
      <c r="A121" s="37">
        <v>2002</v>
      </c>
      <c r="B121" s="37">
        <v>10</v>
      </c>
      <c r="C121" s="28">
        <f t="shared" si="3"/>
        <v>2002.75</v>
      </c>
      <c r="F121" s="41">
        <v>28.05</v>
      </c>
      <c r="G121" s="41">
        <v>27.64</v>
      </c>
      <c r="H121" s="41">
        <v>28.28</v>
      </c>
      <c r="I121" s="41">
        <v>28.35</v>
      </c>
      <c r="J121" s="41">
        <v>28.59</v>
      </c>
      <c r="K121" s="41">
        <v>28.25</v>
      </c>
      <c r="L121" s="41">
        <v>28.62</v>
      </c>
      <c r="M121" s="41">
        <v>28.69</v>
      </c>
      <c r="Q121" s="41"/>
      <c r="R121" s="41"/>
      <c r="S121" s="41"/>
      <c r="U121" s="41">
        <v>28.49</v>
      </c>
      <c r="V121" s="41"/>
      <c r="W121" s="41"/>
      <c r="Y121" s="41">
        <v>27.9</v>
      </c>
      <c r="Z121" s="41">
        <v>28.33</v>
      </c>
      <c r="AA121" s="41"/>
      <c r="AB121" s="41"/>
      <c r="AC121" s="41"/>
      <c r="AD121" s="41"/>
      <c r="AE121" s="41"/>
      <c r="AF121" s="41">
        <v>28.67</v>
      </c>
      <c r="AQ121" s="41"/>
    </row>
    <row r="122" spans="1:43" x14ac:dyDescent="0.25">
      <c r="A122" s="37">
        <v>2002</v>
      </c>
      <c r="B122" s="37">
        <v>11</v>
      </c>
      <c r="C122" s="28">
        <f t="shared" si="3"/>
        <v>2002.8333333333333</v>
      </c>
      <c r="F122" s="41">
        <v>27.57</v>
      </c>
      <c r="G122" s="41">
        <v>27.01</v>
      </c>
      <c r="H122" s="41">
        <v>27.98</v>
      </c>
      <c r="I122" s="41">
        <v>27.9</v>
      </c>
      <c r="J122" s="41">
        <v>28.66</v>
      </c>
      <c r="K122" s="41">
        <v>28.05</v>
      </c>
      <c r="L122" s="41">
        <v>28.65</v>
      </c>
      <c r="M122" s="41">
        <v>28.47</v>
      </c>
      <c r="Q122" s="41"/>
      <c r="R122" s="41"/>
      <c r="S122" s="41"/>
      <c r="U122" s="41">
        <v>28.22</v>
      </c>
      <c r="V122" s="41"/>
      <c r="W122" s="41"/>
      <c r="Y122" s="41">
        <v>27.69</v>
      </c>
      <c r="Z122" s="41">
        <v>28.1</v>
      </c>
      <c r="AA122" s="41"/>
      <c r="AB122" s="41"/>
      <c r="AC122" s="41"/>
      <c r="AD122" s="41"/>
      <c r="AE122" s="41"/>
      <c r="AF122" s="41">
        <v>28.8</v>
      </c>
      <c r="AQ122" s="41"/>
    </row>
    <row r="123" spans="1:43" x14ac:dyDescent="0.25">
      <c r="A123" s="37">
        <v>2002</v>
      </c>
      <c r="B123" s="37">
        <v>12</v>
      </c>
      <c r="C123" s="28">
        <f t="shared" si="3"/>
        <v>2002.9166666666667</v>
      </c>
      <c r="F123" s="41">
        <v>27.57</v>
      </c>
      <c r="G123" s="41">
        <v>27.15</v>
      </c>
      <c r="H123" s="41">
        <v>27.56</v>
      </c>
      <c r="I123" s="41">
        <v>27.61</v>
      </c>
      <c r="J123" s="41">
        <v>28.65</v>
      </c>
      <c r="K123" s="41">
        <v>28.2</v>
      </c>
      <c r="L123" s="41">
        <v>28.51</v>
      </c>
      <c r="M123" s="41">
        <v>28.41</v>
      </c>
      <c r="Q123" s="41"/>
      <c r="R123" s="41"/>
      <c r="S123" s="41"/>
      <c r="U123" s="41">
        <v>27.82</v>
      </c>
      <c r="V123" s="41"/>
      <c r="W123" s="41"/>
      <c r="Y123" s="41">
        <v>27.54</v>
      </c>
      <c r="Z123" s="41">
        <v>27.75</v>
      </c>
      <c r="AA123" s="41"/>
      <c r="AB123" s="41"/>
      <c r="AC123" s="41"/>
      <c r="AD123" s="41"/>
      <c r="AE123" s="41"/>
      <c r="AF123" s="41">
        <v>29.03</v>
      </c>
      <c r="AQ123" s="41">
        <v>29.35</v>
      </c>
    </row>
    <row r="124" spans="1:43" x14ac:dyDescent="0.25">
      <c r="A124" s="37">
        <v>2003</v>
      </c>
      <c r="B124" s="37">
        <v>1</v>
      </c>
      <c r="C124" s="28">
        <f t="shared" si="3"/>
        <v>2003</v>
      </c>
      <c r="F124" s="41">
        <v>25.63</v>
      </c>
      <c r="G124" s="41">
        <v>24.93</v>
      </c>
      <c r="H124" s="41">
        <v>25.32</v>
      </c>
      <c r="I124" s="41">
        <v>25.25</v>
      </c>
      <c r="J124" s="41">
        <v>26.4</v>
      </c>
      <c r="K124" s="41">
        <v>26.06</v>
      </c>
      <c r="L124" s="41">
        <v>26.3</v>
      </c>
      <c r="M124" s="41">
        <v>26.28</v>
      </c>
      <c r="Q124" s="41"/>
      <c r="R124" s="41"/>
      <c r="S124" s="41"/>
      <c r="U124" s="41">
        <v>23.86</v>
      </c>
      <c r="V124" s="41"/>
      <c r="W124" s="41"/>
      <c r="Y124" s="41">
        <v>24.12</v>
      </c>
      <c r="Z124" s="41">
        <v>23.46</v>
      </c>
      <c r="AA124" s="41"/>
      <c r="AB124" s="41"/>
      <c r="AC124" s="41"/>
      <c r="AD124" s="41"/>
      <c r="AE124" s="41"/>
      <c r="AF124" s="41">
        <v>29.06</v>
      </c>
      <c r="AQ124" s="41">
        <v>29.65</v>
      </c>
    </row>
    <row r="125" spans="1:43" x14ac:dyDescent="0.25">
      <c r="A125" s="37">
        <v>2003</v>
      </c>
      <c r="B125" s="37">
        <v>2</v>
      </c>
      <c r="C125" s="28">
        <f t="shared" si="3"/>
        <v>2003.0833333333333</v>
      </c>
      <c r="F125" s="41">
        <v>24.25</v>
      </c>
      <c r="G125" s="41">
        <v>23.63</v>
      </c>
      <c r="H125" s="41">
        <v>23.51</v>
      </c>
      <c r="I125" s="41">
        <v>23.41</v>
      </c>
      <c r="J125" s="41">
        <v>25.66</v>
      </c>
      <c r="K125" s="41">
        <v>24.77</v>
      </c>
      <c r="L125" s="41">
        <v>24.95</v>
      </c>
      <c r="M125" s="41">
        <v>25.07</v>
      </c>
      <c r="Q125" s="41"/>
      <c r="R125" s="41"/>
      <c r="S125" s="41"/>
      <c r="U125" s="41">
        <v>21.77</v>
      </c>
      <c r="V125" s="41"/>
      <c r="W125" s="41"/>
      <c r="Y125" s="41">
        <v>21.9</v>
      </c>
      <c r="Z125" s="41">
        <v>20.68</v>
      </c>
      <c r="AA125" s="41"/>
      <c r="AB125" s="41"/>
      <c r="AC125" s="41"/>
      <c r="AD125" s="41"/>
      <c r="AE125" s="41"/>
      <c r="AF125" s="41">
        <v>28.23</v>
      </c>
      <c r="AQ125" s="41">
        <v>29.14</v>
      </c>
    </row>
    <row r="126" spans="1:43" x14ac:dyDescent="0.25">
      <c r="A126" s="37">
        <v>2003</v>
      </c>
      <c r="B126" s="37">
        <v>3</v>
      </c>
      <c r="C126" s="28">
        <f t="shared" si="3"/>
        <v>2003.1666666666667</v>
      </c>
      <c r="F126" s="41">
        <v>25.94</v>
      </c>
      <c r="G126" s="41">
        <v>25.33</v>
      </c>
      <c r="H126" s="41">
        <v>25.73</v>
      </c>
      <c r="I126" s="41">
        <v>25.59</v>
      </c>
      <c r="J126" s="41">
        <v>26.84</v>
      </c>
      <c r="K126" s="41">
        <v>26.14</v>
      </c>
      <c r="L126" s="41">
        <v>26.64</v>
      </c>
      <c r="M126" s="41">
        <v>26.75</v>
      </c>
      <c r="Q126" s="41"/>
      <c r="R126" s="41"/>
      <c r="S126" s="41"/>
      <c r="U126" s="41">
        <v>24.36</v>
      </c>
      <c r="V126" s="41"/>
      <c r="W126" s="41"/>
      <c r="Y126" s="41">
        <v>24.39</v>
      </c>
      <c r="Z126" s="41">
        <v>23.7</v>
      </c>
      <c r="AA126" s="41"/>
      <c r="AB126" s="41"/>
      <c r="AC126" s="41"/>
      <c r="AD126" s="41"/>
      <c r="AE126" s="41"/>
      <c r="AF126" s="41">
        <v>28.16</v>
      </c>
      <c r="AQ126" s="41">
        <v>29.42</v>
      </c>
    </row>
    <row r="127" spans="1:43" x14ac:dyDescent="0.25">
      <c r="A127" s="37">
        <v>2003</v>
      </c>
      <c r="B127" s="37">
        <v>4</v>
      </c>
      <c r="C127" s="28">
        <f t="shared" si="3"/>
        <v>2003.25</v>
      </c>
      <c r="F127" s="41">
        <v>26.72</v>
      </c>
      <c r="G127" s="41">
        <v>26.14</v>
      </c>
      <c r="H127" s="41">
        <v>26.46</v>
      </c>
      <c r="I127" s="41">
        <v>26.36</v>
      </c>
      <c r="J127" s="41">
        <v>27.7</v>
      </c>
      <c r="K127" s="41">
        <v>27.04</v>
      </c>
      <c r="L127" s="41">
        <v>27.42</v>
      </c>
      <c r="M127" s="41">
        <v>27.61</v>
      </c>
      <c r="Q127" s="41"/>
      <c r="R127" s="41"/>
      <c r="S127" s="41"/>
      <c r="U127" s="41">
        <v>26.1</v>
      </c>
      <c r="V127" s="41"/>
      <c r="W127" s="41"/>
      <c r="Y127" s="41">
        <v>25.52</v>
      </c>
      <c r="Z127" s="41">
        <v>25.08</v>
      </c>
      <c r="AA127" s="41"/>
      <c r="AB127" s="41"/>
      <c r="AC127" s="41"/>
      <c r="AD127" s="41"/>
      <c r="AE127" s="41"/>
      <c r="AF127" s="41">
        <v>28.84</v>
      </c>
      <c r="AQ127" s="41">
        <v>29.41</v>
      </c>
    </row>
    <row r="128" spans="1:43" x14ac:dyDescent="0.25">
      <c r="A128" s="37">
        <v>2003</v>
      </c>
      <c r="B128" s="37">
        <v>5</v>
      </c>
      <c r="C128" s="28">
        <f t="shared" si="3"/>
        <v>2003.3333333333333</v>
      </c>
      <c r="F128" s="41">
        <v>28.77</v>
      </c>
      <c r="G128" s="41">
        <v>28.17</v>
      </c>
      <c r="H128" s="41">
        <v>28.52</v>
      </c>
      <c r="I128" s="41">
        <v>28.44</v>
      </c>
      <c r="J128" s="41">
        <v>29.17</v>
      </c>
      <c r="K128" s="41">
        <v>28.55</v>
      </c>
      <c r="L128" s="41">
        <v>29.1</v>
      </c>
      <c r="M128" s="41">
        <v>29.04</v>
      </c>
      <c r="Q128" s="41"/>
      <c r="R128" s="41"/>
      <c r="S128" s="41"/>
      <c r="U128" s="41">
        <v>28.64</v>
      </c>
      <c r="V128" s="41"/>
      <c r="W128" s="41"/>
      <c r="Y128" s="41">
        <v>28.19</v>
      </c>
      <c r="Z128" s="41">
        <v>28.52</v>
      </c>
      <c r="AA128" s="41"/>
      <c r="AB128" s="41"/>
      <c r="AC128" s="41"/>
      <c r="AD128" s="41"/>
      <c r="AE128" s="41"/>
      <c r="AF128" s="41">
        <v>28.69</v>
      </c>
      <c r="AQ128" s="41">
        <v>28.92</v>
      </c>
    </row>
    <row r="129" spans="1:43" x14ac:dyDescent="0.25">
      <c r="A129" s="37">
        <v>2003</v>
      </c>
      <c r="B129" s="37">
        <v>6</v>
      </c>
      <c r="C129" s="28">
        <f t="shared" si="3"/>
        <v>2003.4166666666667</v>
      </c>
      <c r="F129" s="41">
        <v>28.34</v>
      </c>
      <c r="G129" s="41">
        <v>27.85</v>
      </c>
      <c r="H129" s="41">
        <v>28.26</v>
      </c>
      <c r="I129" s="41">
        <v>28.19</v>
      </c>
      <c r="J129" s="41">
        <v>28.78</v>
      </c>
      <c r="K129" s="41">
        <v>28.36</v>
      </c>
      <c r="L129" s="41">
        <v>28.75</v>
      </c>
      <c r="M129" s="41">
        <v>28.7</v>
      </c>
      <c r="Q129" s="41"/>
      <c r="R129" s="41"/>
      <c r="S129" s="41"/>
      <c r="U129" s="41">
        <v>28.43</v>
      </c>
      <c r="V129" s="41"/>
      <c r="W129" s="41"/>
      <c r="Y129" s="41">
        <v>27.98</v>
      </c>
      <c r="Z129" s="41">
        <v>28.26</v>
      </c>
      <c r="AA129" s="41"/>
      <c r="AB129" s="41"/>
      <c r="AC129" s="41"/>
      <c r="AD129" s="41"/>
      <c r="AE129" s="41"/>
      <c r="AF129" s="41">
        <v>27.96</v>
      </c>
      <c r="AQ129" s="41">
        <v>28.08</v>
      </c>
    </row>
    <row r="130" spans="1:43" x14ac:dyDescent="0.25">
      <c r="A130" s="37">
        <v>2003</v>
      </c>
      <c r="B130" s="37">
        <v>7</v>
      </c>
      <c r="C130" s="28">
        <f t="shared" si="3"/>
        <v>2003.5</v>
      </c>
      <c r="F130" s="41">
        <v>27.9</v>
      </c>
      <c r="G130" s="41">
        <v>27.45</v>
      </c>
      <c r="H130" s="41">
        <v>27.89</v>
      </c>
      <c r="I130" s="41">
        <v>27.82</v>
      </c>
      <c r="J130" s="41">
        <v>28.57</v>
      </c>
      <c r="K130" s="41">
        <v>28.25</v>
      </c>
      <c r="L130" s="41">
        <v>28.32</v>
      </c>
      <c r="M130" s="41">
        <v>28.33</v>
      </c>
      <c r="Q130" s="41"/>
      <c r="R130" s="41"/>
      <c r="S130" s="41"/>
      <c r="U130" s="41">
        <v>28.22</v>
      </c>
      <c r="V130" s="41"/>
      <c r="W130" s="41"/>
      <c r="Y130" s="41">
        <v>27.9</v>
      </c>
      <c r="Z130" s="41">
        <v>27.83</v>
      </c>
      <c r="AA130" s="41"/>
      <c r="AB130" s="41"/>
      <c r="AC130" s="41"/>
      <c r="AD130" s="41"/>
      <c r="AE130" s="41"/>
      <c r="AF130" s="41">
        <v>28.38</v>
      </c>
      <c r="AQ130" s="41">
        <v>28.51</v>
      </c>
    </row>
    <row r="131" spans="1:43" x14ac:dyDescent="0.25">
      <c r="A131" s="37">
        <v>2003</v>
      </c>
      <c r="B131" s="37">
        <v>8</v>
      </c>
      <c r="C131" s="28">
        <f t="shared" si="3"/>
        <v>2003.5833333333333</v>
      </c>
      <c r="F131" s="41">
        <v>28.33</v>
      </c>
      <c r="G131" s="41">
        <v>27.87</v>
      </c>
      <c r="H131" s="41">
        <v>27.97</v>
      </c>
      <c r="I131" s="41">
        <v>27.85</v>
      </c>
      <c r="J131" s="41">
        <v>28.95</v>
      </c>
      <c r="K131" s="41">
        <v>28.5</v>
      </c>
      <c r="L131" s="41">
        <v>28.6</v>
      </c>
      <c r="M131" s="41">
        <v>28.65</v>
      </c>
      <c r="Q131" s="41"/>
      <c r="R131" s="41"/>
      <c r="S131" s="41"/>
      <c r="U131" s="41">
        <v>28.14</v>
      </c>
      <c r="V131" s="41"/>
      <c r="W131" s="41"/>
      <c r="Y131" s="41">
        <v>27.81</v>
      </c>
      <c r="Z131" s="41">
        <v>27.65</v>
      </c>
      <c r="AA131" s="41"/>
      <c r="AB131" s="41"/>
      <c r="AC131" s="41"/>
      <c r="AD131" s="41"/>
      <c r="AE131" s="41"/>
      <c r="AF131" s="41">
        <v>28.8</v>
      </c>
      <c r="AQ131" s="41">
        <v>28.91</v>
      </c>
    </row>
    <row r="132" spans="1:43" x14ac:dyDescent="0.25">
      <c r="A132" s="37">
        <v>2003</v>
      </c>
      <c r="B132" s="37">
        <v>9</v>
      </c>
      <c r="C132" s="28">
        <f t="shared" si="3"/>
        <v>2003.6666666666667</v>
      </c>
      <c r="F132" s="41">
        <v>29.14</v>
      </c>
      <c r="G132" s="41">
        <v>28.58</v>
      </c>
      <c r="H132" s="41">
        <v>28.75</v>
      </c>
      <c r="I132" s="41">
        <v>28.58</v>
      </c>
      <c r="J132" s="41">
        <v>29.82</v>
      </c>
      <c r="K132" s="41">
        <v>29.46</v>
      </c>
      <c r="L132" s="41">
        <v>29.25</v>
      </c>
      <c r="M132" s="41">
        <v>29.32</v>
      </c>
      <c r="Q132" s="41"/>
      <c r="R132" s="41"/>
      <c r="S132" s="41"/>
      <c r="U132" s="41">
        <v>28.55</v>
      </c>
      <c r="V132" s="41"/>
      <c r="W132" s="41"/>
      <c r="Y132" s="41">
        <v>28.29</v>
      </c>
      <c r="Z132" s="41">
        <v>28.13</v>
      </c>
      <c r="AA132" s="41"/>
      <c r="AB132" s="41"/>
      <c r="AC132" s="41"/>
      <c r="AD132" s="41"/>
      <c r="AE132" s="41"/>
      <c r="AF132" s="41">
        <v>28.79</v>
      </c>
      <c r="AQ132" s="41">
        <v>29.12</v>
      </c>
    </row>
    <row r="133" spans="1:43" x14ac:dyDescent="0.25">
      <c r="A133" s="37">
        <v>2003</v>
      </c>
      <c r="B133" s="37">
        <v>10</v>
      </c>
      <c r="C133" s="28">
        <f t="shared" si="3"/>
        <v>2003.75</v>
      </c>
      <c r="F133" s="41">
        <v>28.62</v>
      </c>
      <c r="G133" s="41">
        <v>28.28</v>
      </c>
      <c r="H133" s="41">
        <v>28.25</v>
      </c>
      <c r="I133" s="41">
        <v>28.28</v>
      </c>
      <c r="J133" s="41">
        <v>29.4</v>
      </c>
      <c r="K133" s="41">
        <v>29.18</v>
      </c>
      <c r="L133" s="41">
        <v>28.92</v>
      </c>
      <c r="M133" s="41">
        <v>28.92</v>
      </c>
      <c r="Q133" s="41"/>
      <c r="R133" s="41"/>
      <c r="S133" s="41"/>
      <c r="U133" s="41">
        <v>28.15</v>
      </c>
      <c r="V133" s="41"/>
      <c r="W133" s="41"/>
      <c r="Y133" s="41">
        <v>27.87</v>
      </c>
      <c r="Z133" s="41">
        <v>28.31</v>
      </c>
      <c r="AA133" s="41"/>
      <c r="AB133" s="41"/>
      <c r="AC133" s="41"/>
      <c r="AD133" s="41"/>
      <c r="AE133" s="41"/>
      <c r="AF133" s="41">
        <v>27.84</v>
      </c>
      <c r="AQ133" s="41">
        <v>27.87</v>
      </c>
    </row>
    <row r="134" spans="1:43" x14ac:dyDescent="0.25">
      <c r="A134" s="37">
        <v>2003</v>
      </c>
      <c r="B134" s="37">
        <v>11</v>
      </c>
      <c r="C134" s="28">
        <f t="shared" si="3"/>
        <v>2003.8333333333333</v>
      </c>
      <c r="F134" s="41">
        <v>28.45</v>
      </c>
      <c r="G134" s="41">
        <v>27.83</v>
      </c>
      <c r="H134" s="41">
        <v>27.98</v>
      </c>
      <c r="I134" s="41">
        <v>27.97</v>
      </c>
      <c r="J134" s="41">
        <v>29.18</v>
      </c>
      <c r="K134" s="41">
        <v>28.71</v>
      </c>
      <c r="L134" s="41">
        <v>28.58</v>
      </c>
      <c r="M134" s="41">
        <v>28.61</v>
      </c>
      <c r="Q134" s="41"/>
      <c r="R134" s="41"/>
      <c r="S134" s="41"/>
      <c r="U134" s="41">
        <v>28.33</v>
      </c>
      <c r="V134" s="41"/>
      <c r="W134" s="41"/>
      <c r="Y134" s="41">
        <v>28.04</v>
      </c>
      <c r="Z134" s="41">
        <v>28.25</v>
      </c>
      <c r="AA134" s="41"/>
      <c r="AB134" s="41"/>
      <c r="AC134" s="41"/>
      <c r="AD134" s="41"/>
      <c r="AE134" s="41"/>
      <c r="AF134" s="41">
        <v>28.06</v>
      </c>
      <c r="AQ134" s="41">
        <v>28.27</v>
      </c>
    </row>
    <row r="135" spans="1:43" x14ac:dyDescent="0.25">
      <c r="A135" s="37">
        <v>2003</v>
      </c>
      <c r="B135" s="37">
        <v>12</v>
      </c>
      <c r="C135" s="28">
        <f t="shared" si="3"/>
        <v>2003.9166666666667</v>
      </c>
      <c r="F135" s="41">
        <v>28.36</v>
      </c>
      <c r="G135" s="41">
        <v>27.6</v>
      </c>
      <c r="H135" s="41">
        <v>27.64</v>
      </c>
      <c r="I135" s="41">
        <v>27.43</v>
      </c>
      <c r="J135" s="41">
        <v>29.02</v>
      </c>
      <c r="K135" s="41">
        <v>28.43</v>
      </c>
      <c r="L135" s="41">
        <v>28.19</v>
      </c>
      <c r="M135" s="41">
        <v>28.3</v>
      </c>
      <c r="Q135" s="41"/>
      <c r="R135" s="41"/>
      <c r="S135" s="41"/>
      <c r="U135" s="41">
        <v>27.85</v>
      </c>
      <c r="V135" s="41"/>
      <c r="W135" s="41"/>
      <c r="Y135" s="41">
        <v>27.65</v>
      </c>
      <c r="Z135" s="41">
        <v>27.89</v>
      </c>
      <c r="AA135" s="41"/>
      <c r="AB135" s="41"/>
      <c r="AC135" s="41"/>
      <c r="AD135" s="41"/>
      <c r="AE135" s="41"/>
      <c r="AF135" s="41">
        <v>28.53</v>
      </c>
      <c r="AQ135" s="41">
        <v>28.53</v>
      </c>
    </row>
    <row r="136" spans="1:43" x14ac:dyDescent="0.25">
      <c r="A136" s="37">
        <v>2004</v>
      </c>
      <c r="B136" s="37">
        <v>1</v>
      </c>
      <c r="C136" s="28">
        <f t="shared" si="3"/>
        <v>2004</v>
      </c>
      <c r="F136" s="41">
        <v>27.25</v>
      </c>
      <c r="G136" s="41">
        <v>26.57</v>
      </c>
      <c r="H136" s="41">
        <v>26.68</v>
      </c>
      <c r="I136" s="41">
        <v>26.55</v>
      </c>
      <c r="J136" s="41">
        <v>28.13</v>
      </c>
      <c r="K136" s="41">
        <v>27.59</v>
      </c>
      <c r="L136" s="41">
        <v>27.45</v>
      </c>
      <c r="M136" s="41">
        <v>27.51</v>
      </c>
      <c r="Q136" s="41"/>
      <c r="R136" s="41"/>
      <c r="S136" s="41"/>
      <c r="U136" s="41">
        <v>26.14</v>
      </c>
      <c r="V136" s="41"/>
      <c r="W136" s="41"/>
      <c r="Y136" s="41">
        <v>26.32</v>
      </c>
      <c r="Z136" s="41">
        <v>26.26</v>
      </c>
      <c r="AA136" s="41"/>
      <c r="AB136" s="41"/>
      <c r="AC136" s="41"/>
      <c r="AD136" s="41"/>
      <c r="AE136" s="41"/>
      <c r="AF136" s="41">
        <v>28.45</v>
      </c>
      <c r="AQ136" s="41">
        <v>28.92</v>
      </c>
    </row>
    <row r="137" spans="1:43" x14ac:dyDescent="0.25">
      <c r="A137" s="37">
        <v>2004</v>
      </c>
      <c r="B137" s="37">
        <v>2</v>
      </c>
      <c r="C137" s="28">
        <f t="shared" si="3"/>
        <v>2004.0833333333333</v>
      </c>
      <c r="F137" s="41">
        <v>25.7</v>
      </c>
      <c r="G137" s="41">
        <v>25.12</v>
      </c>
      <c r="H137" s="41">
        <v>25.13</v>
      </c>
      <c r="I137" s="41">
        <v>24.7</v>
      </c>
      <c r="J137" s="41">
        <v>26.91</v>
      </c>
      <c r="K137" s="41">
        <v>26.31</v>
      </c>
      <c r="L137" s="41">
        <v>26.15</v>
      </c>
      <c r="M137" s="41">
        <v>26.18</v>
      </c>
      <c r="Q137" s="41"/>
      <c r="R137" s="41"/>
      <c r="S137" s="41"/>
      <c r="U137" s="41">
        <v>23.34</v>
      </c>
      <c r="V137" s="41"/>
      <c r="W137" s="41"/>
      <c r="Y137" s="41">
        <v>23.68</v>
      </c>
      <c r="Z137" s="41">
        <v>22.96</v>
      </c>
      <c r="AA137" s="41"/>
      <c r="AB137" s="41"/>
      <c r="AC137" s="41"/>
      <c r="AD137" s="41"/>
      <c r="AE137" s="41"/>
      <c r="AF137" s="41">
        <v>28.56</v>
      </c>
      <c r="AQ137" s="41">
        <v>29.15</v>
      </c>
    </row>
    <row r="138" spans="1:43" x14ac:dyDescent="0.25">
      <c r="A138" s="37">
        <v>2004</v>
      </c>
      <c r="B138" s="37">
        <v>3</v>
      </c>
      <c r="C138" s="28">
        <f t="shared" si="3"/>
        <v>2004.1666666666667</v>
      </c>
      <c r="F138" s="41">
        <v>25.9</v>
      </c>
      <c r="G138" s="41">
        <v>24.29</v>
      </c>
      <c r="H138" s="41">
        <v>24.16</v>
      </c>
      <c r="I138" s="41">
        <v>23.76</v>
      </c>
      <c r="J138" s="41">
        <v>26.25</v>
      </c>
      <c r="K138" s="41">
        <v>25.21</v>
      </c>
      <c r="L138" s="41">
        <v>25.05</v>
      </c>
      <c r="M138" s="41">
        <v>25.37</v>
      </c>
      <c r="Q138" s="41"/>
      <c r="R138" s="41"/>
      <c r="S138" s="41"/>
      <c r="U138" s="41">
        <v>21.02</v>
      </c>
      <c r="V138" s="41"/>
      <c r="W138" s="41"/>
      <c r="Y138" s="41">
        <v>21.68</v>
      </c>
      <c r="Z138" s="41">
        <v>20.94</v>
      </c>
      <c r="AA138" s="41"/>
      <c r="AB138" s="41"/>
      <c r="AC138" s="41"/>
      <c r="AD138" s="41"/>
      <c r="AE138" s="41"/>
      <c r="AF138" s="41">
        <v>28.34</v>
      </c>
      <c r="AQ138" s="41">
        <v>28.86</v>
      </c>
    </row>
    <row r="139" spans="1:43" x14ac:dyDescent="0.25">
      <c r="A139" s="37">
        <v>2004</v>
      </c>
      <c r="B139" s="37">
        <v>4</v>
      </c>
      <c r="C139" s="28">
        <f t="shared" si="3"/>
        <v>2004.25</v>
      </c>
      <c r="F139" s="41">
        <v>26.26</v>
      </c>
      <c r="G139" s="41">
        <v>25.59</v>
      </c>
      <c r="H139" s="41">
        <v>25.74</v>
      </c>
      <c r="I139" s="41">
        <v>25.69</v>
      </c>
      <c r="J139" s="41">
        <v>27.03</v>
      </c>
      <c r="K139" s="41">
        <v>26.37</v>
      </c>
      <c r="L139" s="41">
        <v>26.51</v>
      </c>
      <c r="M139" s="41">
        <v>26.19</v>
      </c>
      <c r="Q139" s="41"/>
      <c r="R139" s="41"/>
      <c r="S139" s="41"/>
      <c r="U139" s="41">
        <v>24.48</v>
      </c>
      <c r="V139" s="41"/>
      <c r="W139" s="41"/>
      <c r="Y139" s="41">
        <v>24.58</v>
      </c>
      <c r="Z139" s="41">
        <v>23.99</v>
      </c>
      <c r="AA139" s="41"/>
      <c r="AB139" s="41"/>
      <c r="AC139" s="41"/>
      <c r="AD139" s="41"/>
      <c r="AE139" s="41"/>
      <c r="AF139" s="41">
        <v>28.95</v>
      </c>
      <c r="AQ139" s="41">
        <v>29.43</v>
      </c>
    </row>
    <row r="140" spans="1:43" x14ac:dyDescent="0.25">
      <c r="A140" s="37">
        <v>2004</v>
      </c>
      <c r="B140" s="37">
        <v>5</v>
      </c>
      <c r="C140" s="28">
        <f t="shared" si="3"/>
        <v>2004.3333333333333</v>
      </c>
      <c r="F140" s="41">
        <v>28.56</v>
      </c>
      <c r="G140" s="41">
        <v>27.99</v>
      </c>
      <c r="H140" s="41">
        <v>28.27</v>
      </c>
      <c r="I140" s="41">
        <v>28.18</v>
      </c>
      <c r="J140" s="41">
        <v>28.98</v>
      </c>
      <c r="K140" s="41">
        <v>28.38</v>
      </c>
      <c r="L140" s="41">
        <v>28.49</v>
      </c>
      <c r="M140" s="41">
        <v>28.45</v>
      </c>
      <c r="Q140" s="41"/>
      <c r="R140" s="41"/>
      <c r="S140" s="41"/>
      <c r="U140" s="41">
        <v>28.01</v>
      </c>
      <c r="V140" s="41"/>
      <c r="W140" s="41"/>
      <c r="Y140" s="41">
        <v>27.71</v>
      </c>
      <c r="Z140" s="41">
        <v>28.13</v>
      </c>
      <c r="AA140" s="41"/>
      <c r="AB140" s="41"/>
      <c r="AC140" s="41"/>
      <c r="AD140" s="41"/>
      <c r="AE140" s="41"/>
      <c r="AF140" s="41">
        <v>28.54</v>
      </c>
      <c r="AQ140" s="41">
        <v>28.28</v>
      </c>
    </row>
    <row r="141" spans="1:43" x14ac:dyDescent="0.25">
      <c r="A141" s="37">
        <v>2004</v>
      </c>
      <c r="B141" s="37">
        <v>6</v>
      </c>
      <c r="C141" s="28">
        <f t="shared" si="3"/>
        <v>2004.4166666666667</v>
      </c>
      <c r="F141" s="41">
        <v>28.86</v>
      </c>
      <c r="G141" s="41">
        <v>28.36</v>
      </c>
      <c r="H141" s="41">
        <v>28.17</v>
      </c>
      <c r="I141" s="41">
        <v>28.28</v>
      </c>
      <c r="J141" s="41">
        <v>29.48</v>
      </c>
      <c r="K141" s="41">
        <v>28.99</v>
      </c>
      <c r="L141" s="41">
        <v>28.92</v>
      </c>
      <c r="M141" s="41">
        <v>28.94</v>
      </c>
      <c r="Q141" s="41"/>
      <c r="R141" s="41"/>
      <c r="S141" s="41"/>
      <c r="U141" s="41">
        <v>28.43</v>
      </c>
      <c r="V141" s="41"/>
      <c r="W141" s="41"/>
      <c r="Y141" s="41">
        <v>28.17</v>
      </c>
      <c r="Z141" s="41">
        <v>28.5</v>
      </c>
      <c r="AA141" s="41"/>
      <c r="AB141" s="41"/>
      <c r="AC141" s="41"/>
      <c r="AD141" s="41"/>
      <c r="AE141" s="41"/>
      <c r="AF141" s="41">
        <v>28.12</v>
      </c>
      <c r="AQ141" s="41">
        <v>28.17</v>
      </c>
    </row>
    <row r="142" spans="1:43" x14ac:dyDescent="0.25">
      <c r="A142" s="37">
        <v>2004</v>
      </c>
      <c r="B142" s="37">
        <v>7</v>
      </c>
      <c r="C142" s="28">
        <f t="shared" si="3"/>
        <v>2004.5</v>
      </c>
      <c r="F142" s="41">
        <v>28.34</v>
      </c>
      <c r="G142" s="41">
        <v>27.92</v>
      </c>
      <c r="H142" s="41">
        <v>27.85</v>
      </c>
      <c r="I142" s="41">
        <v>27.92</v>
      </c>
      <c r="J142" s="41">
        <v>29.05</v>
      </c>
      <c r="K142" s="41">
        <v>28.58</v>
      </c>
      <c r="L142" s="41">
        <v>28.37</v>
      </c>
      <c r="M142" s="41">
        <v>28.3</v>
      </c>
      <c r="Q142" s="41"/>
      <c r="R142" s="41"/>
      <c r="S142" s="41"/>
      <c r="U142" s="41">
        <v>28.11</v>
      </c>
      <c r="V142" s="41"/>
      <c r="W142" s="41"/>
      <c r="Y142" s="41">
        <v>27.92</v>
      </c>
      <c r="Z142" s="41">
        <v>28.11</v>
      </c>
      <c r="AA142" s="41"/>
      <c r="AB142" s="41"/>
      <c r="AC142" s="41"/>
      <c r="AD142" s="41"/>
      <c r="AE142" s="41"/>
      <c r="AF142" s="41">
        <v>28.45</v>
      </c>
      <c r="AQ142" s="41">
        <v>28.69</v>
      </c>
    </row>
    <row r="143" spans="1:43" x14ac:dyDescent="0.25">
      <c r="A143" s="37">
        <v>2004</v>
      </c>
      <c r="B143" s="37">
        <v>8</v>
      </c>
      <c r="C143" s="28">
        <f t="shared" si="3"/>
        <v>2004.5833333333333</v>
      </c>
      <c r="F143" s="41">
        <v>28.74</v>
      </c>
      <c r="G143" s="41">
        <v>28.13</v>
      </c>
      <c r="H143" s="41">
        <v>28.15</v>
      </c>
      <c r="I143" s="41">
        <v>28.19</v>
      </c>
      <c r="J143" s="41">
        <v>29.15</v>
      </c>
      <c r="K143" s="41">
        <v>28.69</v>
      </c>
      <c r="L143" s="41">
        <v>28.71</v>
      </c>
      <c r="M143" s="41">
        <v>28.62</v>
      </c>
      <c r="Q143" s="41"/>
      <c r="R143" s="41"/>
      <c r="S143" s="41"/>
      <c r="U143" s="41">
        <v>28.27</v>
      </c>
      <c r="V143" s="41"/>
      <c r="W143" s="41"/>
      <c r="Y143" s="41">
        <v>28.2</v>
      </c>
      <c r="Z143" s="41">
        <v>28.21</v>
      </c>
      <c r="AA143" s="41"/>
      <c r="AB143" s="41"/>
      <c r="AC143" s="41"/>
      <c r="AD143" s="41"/>
      <c r="AE143" s="41"/>
      <c r="AF143" s="41">
        <v>28.43</v>
      </c>
      <c r="AQ143" s="41">
        <v>28.72</v>
      </c>
    </row>
    <row r="144" spans="1:43" x14ac:dyDescent="0.25">
      <c r="A144" s="37">
        <v>2004</v>
      </c>
      <c r="B144" s="37">
        <v>9</v>
      </c>
      <c r="C144" s="28">
        <f t="shared" si="3"/>
        <v>2004.6666666666667</v>
      </c>
      <c r="F144" s="41">
        <v>28.97</v>
      </c>
      <c r="G144" s="41">
        <v>28.47</v>
      </c>
      <c r="H144" s="41">
        <v>28.27</v>
      </c>
      <c r="I144" s="41">
        <v>28.33</v>
      </c>
      <c r="J144" s="41">
        <v>29.51</v>
      </c>
      <c r="K144" s="41">
        <v>29.04</v>
      </c>
      <c r="L144" s="41">
        <v>28.92</v>
      </c>
      <c r="M144" s="41">
        <v>28.87</v>
      </c>
      <c r="Q144" s="41"/>
      <c r="R144" s="41"/>
      <c r="S144" s="41"/>
      <c r="U144" s="41">
        <v>28.17</v>
      </c>
      <c r="V144" s="41"/>
      <c r="W144" s="41"/>
      <c r="Y144" s="41">
        <v>28.24</v>
      </c>
      <c r="Z144" s="41">
        <v>28.22</v>
      </c>
      <c r="AA144" s="41"/>
      <c r="AB144" s="41"/>
      <c r="AC144" s="41"/>
      <c r="AD144" s="41"/>
      <c r="AE144" s="41"/>
      <c r="AF144" s="41">
        <v>28.28</v>
      </c>
      <c r="AQ144" s="41">
        <v>28.49</v>
      </c>
    </row>
    <row r="145" spans="1:44" x14ac:dyDescent="0.25">
      <c r="A145" s="37">
        <v>2004</v>
      </c>
      <c r="B145" s="37">
        <v>10</v>
      </c>
      <c r="C145" s="28">
        <f t="shared" si="3"/>
        <v>2004.75</v>
      </c>
      <c r="F145" s="41">
        <v>28.94</v>
      </c>
      <c r="G145" s="41">
        <v>28.41</v>
      </c>
      <c r="H145" s="41">
        <v>28.38</v>
      </c>
      <c r="I145" s="41">
        <v>28.5</v>
      </c>
      <c r="J145" s="41">
        <v>29.63</v>
      </c>
      <c r="K145" s="41">
        <v>28.97</v>
      </c>
      <c r="L145" s="41">
        <v>28.71</v>
      </c>
      <c r="M145" s="41">
        <v>28.63</v>
      </c>
      <c r="Q145" s="41"/>
      <c r="R145" s="41"/>
      <c r="S145" s="41"/>
      <c r="U145" s="41">
        <v>28</v>
      </c>
      <c r="V145" s="41"/>
      <c r="W145" s="41"/>
      <c r="Y145" s="41">
        <v>28.06</v>
      </c>
      <c r="Z145" s="41">
        <v>28.31</v>
      </c>
      <c r="AA145" s="41"/>
      <c r="AB145" s="41"/>
      <c r="AC145" s="41"/>
      <c r="AD145" s="41"/>
      <c r="AE145" s="41"/>
      <c r="AF145" s="41"/>
      <c r="AQ145" s="41">
        <v>28.01</v>
      </c>
    </row>
    <row r="146" spans="1:44" x14ac:dyDescent="0.25">
      <c r="A146" s="37">
        <v>2004</v>
      </c>
      <c r="B146" s="37">
        <v>11</v>
      </c>
      <c r="C146" s="28">
        <f t="shared" si="3"/>
        <v>2004.8333333333333</v>
      </c>
      <c r="F146" s="41">
        <v>28.32</v>
      </c>
      <c r="G146" s="41">
        <v>27.86</v>
      </c>
      <c r="H146" s="41">
        <v>27.87</v>
      </c>
      <c r="I146" s="41">
        <v>27.78</v>
      </c>
      <c r="J146" s="41">
        <v>29.14</v>
      </c>
      <c r="K146" s="41">
        <v>28.51</v>
      </c>
      <c r="L146" s="41">
        <v>28.32</v>
      </c>
      <c r="M146" s="41">
        <v>28.33</v>
      </c>
      <c r="Q146" s="41"/>
      <c r="R146" s="41"/>
      <c r="S146" s="41"/>
      <c r="U146" s="41">
        <v>28.02</v>
      </c>
      <c r="V146" s="41"/>
      <c r="W146" s="41"/>
      <c r="Y146" s="41">
        <v>28.15</v>
      </c>
      <c r="Z146" s="41">
        <v>28.05</v>
      </c>
      <c r="AA146" s="41"/>
      <c r="AB146" s="41"/>
      <c r="AC146" s="41"/>
      <c r="AD146" s="41"/>
      <c r="AE146" s="41"/>
      <c r="AF146" s="41"/>
      <c r="AQ146" s="41">
        <v>28.42</v>
      </c>
    </row>
    <row r="147" spans="1:44" x14ac:dyDescent="0.25">
      <c r="A147" s="37">
        <v>2004</v>
      </c>
      <c r="B147" s="37">
        <v>12</v>
      </c>
      <c r="C147" s="28">
        <f t="shared" si="3"/>
        <v>2004.9166666666667</v>
      </c>
      <c r="F147" s="41">
        <v>27.88</v>
      </c>
      <c r="G147" s="41">
        <v>27.48</v>
      </c>
      <c r="H147" s="41">
        <v>27.4</v>
      </c>
      <c r="I147" s="41">
        <v>27.33</v>
      </c>
      <c r="J147" s="41">
        <v>29.01</v>
      </c>
      <c r="K147" s="41">
        <v>28.24</v>
      </c>
      <c r="L147" s="41">
        <v>28.16</v>
      </c>
      <c r="M147" s="41">
        <v>28.11</v>
      </c>
      <c r="Q147" s="41"/>
      <c r="R147" s="41"/>
      <c r="S147" s="41"/>
      <c r="U147" s="41">
        <v>27.55</v>
      </c>
      <c r="V147" s="41"/>
      <c r="W147" s="41"/>
      <c r="Y147" s="41">
        <v>27.75</v>
      </c>
      <c r="Z147" s="41">
        <v>27.65</v>
      </c>
      <c r="AA147" s="41"/>
      <c r="AB147" s="41"/>
      <c r="AC147" s="41"/>
      <c r="AD147" s="41"/>
      <c r="AE147" s="41"/>
      <c r="AF147" s="41">
        <v>28.92</v>
      </c>
      <c r="AQ147" s="41">
        <v>29.37</v>
      </c>
    </row>
    <row r="148" spans="1:44" x14ac:dyDescent="0.25">
      <c r="A148" s="37">
        <v>2005</v>
      </c>
      <c r="B148" s="37">
        <v>1</v>
      </c>
      <c r="C148" s="28">
        <f t="shared" si="3"/>
        <v>2005</v>
      </c>
      <c r="F148" s="41">
        <v>27.68</v>
      </c>
      <c r="G148" s="41">
        <v>26.56</v>
      </c>
      <c r="H148" s="41">
        <v>26.6</v>
      </c>
      <c r="I148" s="41">
        <v>26.44</v>
      </c>
      <c r="J148" s="41">
        <v>28.41</v>
      </c>
      <c r="K148" s="41">
        <v>27.48</v>
      </c>
      <c r="L148" s="41">
        <v>27.44</v>
      </c>
      <c r="M148" s="41">
        <v>27.32</v>
      </c>
      <c r="Q148" s="41"/>
      <c r="R148" s="41"/>
      <c r="S148" s="41"/>
      <c r="U148" s="41">
        <v>26.06</v>
      </c>
      <c r="V148" s="41"/>
      <c r="W148" s="41"/>
      <c r="Y148" s="41">
        <v>26.47</v>
      </c>
      <c r="Z148" s="41">
        <v>26.04</v>
      </c>
      <c r="AA148" s="41"/>
      <c r="AB148" s="41"/>
      <c r="AC148" s="41"/>
      <c r="AD148" s="41"/>
      <c r="AE148" s="41"/>
      <c r="AF148" s="41">
        <v>28.68</v>
      </c>
      <c r="AQ148" s="41">
        <v>29.53</v>
      </c>
    </row>
    <row r="149" spans="1:44" x14ac:dyDescent="0.25">
      <c r="A149" s="37">
        <v>2005</v>
      </c>
      <c r="B149" s="37">
        <v>2</v>
      </c>
      <c r="C149" s="28">
        <f t="shared" si="3"/>
        <v>2005.0833333333333</v>
      </c>
      <c r="F149" s="41">
        <v>24.65</v>
      </c>
      <c r="G149" s="41">
        <v>22.79</v>
      </c>
      <c r="H149" s="41">
        <v>22.51</v>
      </c>
      <c r="I149" s="41">
        <v>22.67</v>
      </c>
      <c r="J149" s="41">
        <v>25.04</v>
      </c>
      <c r="K149" s="41">
        <v>23.36</v>
      </c>
      <c r="L149" s="41">
        <v>23.54</v>
      </c>
      <c r="M149" s="41">
        <v>24.07</v>
      </c>
      <c r="Q149" s="41"/>
      <c r="R149" s="41"/>
      <c r="S149" s="41"/>
      <c r="U149" s="41">
        <v>20.96</v>
      </c>
      <c r="V149" s="41"/>
      <c r="W149" s="41"/>
      <c r="Y149" s="41">
        <v>21.43</v>
      </c>
      <c r="Z149" s="41">
        <v>19.940000000000001</v>
      </c>
      <c r="AA149" s="41"/>
      <c r="AB149" s="41"/>
      <c r="AC149" s="41"/>
      <c r="AD149" s="41"/>
      <c r="AE149" s="41"/>
      <c r="AF149" s="41">
        <v>28.26</v>
      </c>
      <c r="AQ149" s="41">
        <v>29</v>
      </c>
    </row>
    <row r="150" spans="1:44" x14ac:dyDescent="0.25">
      <c r="A150" s="37">
        <v>2005</v>
      </c>
      <c r="B150" s="37">
        <v>3</v>
      </c>
      <c r="C150" s="28">
        <f t="shared" si="3"/>
        <v>2005.1666666666667</v>
      </c>
      <c r="F150" s="41">
        <v>26.74</v>
      </c>
      <c r="G150" s="41">
        <v>26.15</v>
      </c>
      <c r="H150" s="41">
        <v>26.04</v>
      </c>
      <c r="I150" s="41">
        <v>26.03</v>
      </c>
      <c r="J150" s="41">
        <v>27.84</v>
      </c>
      <c r="K150" s="41">
        <v>26.88</v>
      </c>
      <c r="L150" s="41">
        <v>27.06</v>
      </c>
      <c r="M150" s="41">
        <v>26.94</v>
      </c>
      <c r="Q150" s="41"/>
      <c r="R150" s="41"/>
      <c r="S150" s="41"/>
      <c r="U150" s="41">
        <v>25.24</v>
      </c>
      <c r="V150" s="41"/>
      <c r="W150" s="41"/>
      <c r="Y150" s="41">
        <v>25.5</v>
      </c>
      <c r="Z150" s="41">
        <v>24.45</v>
      </c>
      <c r="AA150" s="41"/>
      <c r="AB150" s="41"/>
      <c r="AC150" s="41"/>
      <c r="AD150" s="41"/>
      <c r="AE150" s="41"/>
      <c r="AF150" s="41">
        <v>28.84</v>
      </c>
      <c r="AQ150" s="41">
        <v>29.73</v>
      </c>
    </row>
    <row r="151" spans="1:44" x14ac:dyDescent="0.25">
      <c r="A151" s="37">
        <v>2005</v>
      </c>
      <c r="B151" s="37">
        <v>4</v>
      </c>
      <c r="C151" s="28">
        <f t="shared" si="3"/>
        <v>2005.25</v>
      </c>
      <c r="F151" s="41">
        <v>27.89</v>
      </c>
      <c r="G151" s="41">
        <v>27.37</v>
      </c>
      <c r="H151" s="41">
        <v>27.53</v>
      </c>
      <c r="I151" s="41">
        <v>27.47</v>
      </c>
      <c r="J151" s="41">
        <v>28.81</v>
      </c>
      <c r="K151" s="41">
        <v>28.28</v>
      </c>
      <c r="L151" s="41">
        <v>28.09</v>
      </c>
      <c r="M151" s="41">
        <v>28.15</v>
      </c>
      <c r="Q151" s="41"/>
      <c r="R151" s="41"/>
      <c r="S151" s="41"/>
      <c r="U151" s="41">
        <v>27.07</v>
      </c>
      <c r="V151" s="41"/>
      <c r="W151" s="41"/>
      <c r="Y151" s="41">
        <v>27.27</v>
      </c>
      <c r="Z151" s="41">
        <v>26.77</v>
      </c>
      <c r="AA151" s="41"/>
      <c r="AB151" s="41"/>
      <c r="AC151" s="41"/>
      <c r="AD151" s="41"/>
      <c r="AE151" s="41"/>
      <c r="AF151" s="41">
        <v>28.91</v>
      </c>
      <c r="AQ151" s="41">
        <v>29.42</v>
      </c>
    </row>
    <row r="152" spans="1:44" x14ac:dyDescent="0.25">
      <c r="A152" s="37">
        <v>2005</v>
      </c>
      <c r="B152" s="37">
        <v>5</v>
      </c>
      <c r="C152" s="28">
        <f t="shared" si="3"/>
        <v>2005.3333333333333</v>
      </c>
      <c r="F152" s="41">
        <v>29.29</v>
      </c>
      <c r="G152" s="41">
        <v>28.66</v>
      </c>
      <c r="H152" s="41">
        <v>28.72</v>
      </c>
      <c r="I152" s="41">
        <v>28.65</v>
      </c>
      <c r="J152" s="41">
        <v>29.96</v>
      </c>
      <c r="K152" s="41">
        <v>29.28</v>
      </c>
      <c r="L152" s="41">
        <v>29.31</v>
      </c>
      <c r="M152" s="41">
        <v>29.26</v>
      </c>
      <c r="Q152" s="41"/>
      <c r="R152" s="41"/>
      <c r="S152" s="41"/>
      <c r="U152" s="41">
        <v>28.99</v>
      </c>
      <c r="V152" s="41"/>
      <c r="W152" s="41"/>
      <c r="Y152" s="41">
        <v>28.98</v>
      </c>
      <c r="Z152" s="41">
        <v>28.91</v>
      </c>
      <c r="AA152" s="41"/>
      <c r="AB152" s="41"/>
      <c r="AC152" s="41"/>
      <c r="AD152" s="41"/>
      <c r="AE152" s="41"/>
      <c r="AF152" s="41">
        <v>29.45</v>
      </c>
      <c r="AQ152" s="41">
        <v>29.84</v>
      </c>
    </row>
    <row r="153" spans="1:44" x14ac:dyDescent="0.25">
      <c r="A153" s="37">
        <v>2005</v>
      </c>
      <c r="B153" s="37">
        <v>6</v>
      </c>
      <c r="C153" s="28">
        <f t="shared" si="3"/>
        <v>2005.4166666666667</v>
      </c>
      <c r="F153" s="41">
        <v>29.93</v>
      </c>
      <c r="G153" s="41">
        <v>29.5</v>
      </c>
      <c r="H153" s="41">
        <v>29.23</v>
      </c>
      <c r="I153" s="41">
        <v>29.17</v>
      </c>
      <c r="J153" s="41">
        <v>30.36</v>
      </c>
      <c r="K153" s="41">
        <v>29.78</v>
      </c>
      <c r="L153" s="41">
        <v>29.74</v>
      </c>
      <c r="M153" s="41">
        <v>29.73</v>
      </c>
      <c r="Q153" s="41"/>
      <c r="R153" s="41"/>
      <c r="S153" s="41"/>
      <c r="U153" s="41">
        <v>29.2</v>
      </c>
      <c r="V153" s="41"/>
      <c r="W153" s="41"/>
      <c r="Y153" s="41">
        <v>29.02</v>
      </c>
      <c r="Z153" s="41">
        <v>29.41</v>
      </c>
      <c r="AA153" s="41"/>
      <c r="AB153" s="41"/>
      <c r="AC153" s="41"/>
      <c r="AD153" s="41"/>
      <c r="AE153" s="41"/>
      <c r="AF153" s="41">
        <v>28.88</v>
      </c>
      <c r="AQ153" s="41">
        <v>29.14</v>
      </c>
    </row>
    <row r="154" spans="1:44" x14ac:dyDescent="0.25">
      <c r="A154" s="37">
        <v>2005</v>
      </c>
      <c r="B154" s="37">
        <v>7</v>
      </c>
      <c r="C154" s="28">
        <f t="shared" si="3"/>
        <v>2005.5</v>
      </c>
      <c r="F154" s="41">
        <v>29.52</v>
      </c>
      <c r="G154" s="41">
        <v>28.88</v>
      </c>
      <c r="H154" s="41">
        <v>28.99</v>
      </c>
      <c r="I154" s="41">
        <v>28.86</v>
      </c>
      <c r="J154" s="41">
        <v>30.37</v>
      </c>
      <c r="K154" s="41">
        <v>29.4</v>
      </c>
      <c r="L154" s="41">
        <v>29.45</v>
      </c>
      <c r="M154" s="41">
        <v>29.44</v>
      </c>
      <c r="Q154" s="41"/>
      <c r="R154" s="41"/>
      <c r="S154" s="41"/>
      <c r="U154" s="41">
        <v>28.82</v>
      </c>
      <c r="V154" s="41"/>
      <c r="W154" s="41"/>
      <c r="Y154" s="41">
        <v>28.83</v>
      </c>
      <c r="Z154" s="41">
        <v>28.95</v>
      </c>
      <c r="AA154" s="41"/>
      <c r="AB154" s="41"/>
      <c r="AC154" s="41"/>
      <c r="AD154" s="41"/>
      <c r="AE154" s="41"/>
      <c r="AF154" s="41">
        <v>29.3</v>
      </c>
      <c r="AQ154" s="41">
        <v>29.66</v>
      </c>
    </row>
    <row r="155" spans="1:44" x14ac:dyDescent="0.25">
      <c r="A155" s="37">
        <v>2005</v>
      </c>
      <c r="B155" s="37">
        <v>8</v>
      </c>
      <c r="C155" s="28">
        <f t="shared" si="3"/>
        <v>2005.5833333333333</v>
      </c>
      <c r="F155" s="41">
        <v>29.22</v>
      </c>
      <c r="G155" s="41">
        <v>28.68</v>
      </c>
      <c r="H155" s="41">
        <v>28.59</v>
      </c>
      <c r="I155" s="41">
        <v>28.52</v>
      </c>
      <c r="J155" s="41">
        <v>29.7</v>
      </c>
      <c r="K155" s="41">
        <v>29.19</v>
      </c>
      <c r="L155" s="41">
        <v>29.03</v>
      </c>
      <c r="M155" s="41">
        <v>29.02</v>
      </c>
      <c r="Q155" s="41"/>
      <c r="R155" s="41"/>
      <c r="S155" s="41"/>
      <c r="U155" s="41">
        <v>28.53</v>
      </c>
      <c r="V155" s="41"/>
      <c r="W155" s="41"/>
      <c r="Y155" s="41">
        <v>28.54</v>
      </c>
      <c r="Z155" s="41">
        <v>28.66</v>
      </c>
      <c r="AA155" s="41"/>
      <c r="AB155" s="41"/>
      <c r="AC155" s="41"/>
      <c r="AD155" s="41"/>
      <c r="AE155" s="41"/>
      <c r="AF155" s="41">
        <v>29.24</v>
      </c>
      <c r="AQ155" s="41">
        <v>29.62</v>
      </c>
    </row>
    <row r="156" spans="1:44" x14ac:dyDescent="0.25">
      <c r="A156" s="37">
        <v>2005</v>
      </c>
      <c r="B156" s="37">
        <v>9</v>
      </c>
      <c r="C156" s="28">
        <f t="shared" si="3"/>
        <v>2005.6666666666667</v>
      </c>
      <c r="F156" s="41">
        <v>29.07</v>
      </c>
      <c r="G156" s="41">
        <v>28.53</v>
      </c>
      <c r="H156" s="41">
        <v>28.52</v>
      </c>
      <c r="I156" s="41">
        <v>28.42</v>
      </c>
      <c r="J156" s="41">
        <v>29.73</v>
      </c>
      <c r="K156" s="41">
        <v>28.99</v>
      </c>
      <c r="L156" s="41">
        <v>28.98</v>
      </c>
      <c r="M156" s="41">
        <v>28.94</v>
      </c>
      <c r="Q156" s="41"/>
      <c r="R156" s="41"/>
      <c r="S156" s="41"/>
      <c r="U156" s="41">
        <v>28.58</v>
      </c>
      <c r="V156" s="41"/>
      <c r="W156" s="41"/>
      <c r="Y156" s="41">
        <v>28.47</v>
      </c>
      <c r="Z156" s="41">
        <v>28.61</v>
      </c>
      <c r="AA156" s="41"/>
      <c r="AB156" s="41"/>
      <c r="AC156" s="41"/>
      <c r="AD156" s="41"/>
      <c r="AE156" s="41"/>
      <c r="AF156" s="41">
        <v>28.74</v>
      </c>
      <c r="AQ156" s="41">
        <v>28.99</v>
      </c>
    </row>
    <row r="157" spans="1:44" x14ac:dyDescent="0.25">
      <c r="A157" s="37">
        <v>2005</v>
      </c>
      <c r="B157" s="37">
        <v>10</v>
      </c>
      <c r="C157" s="28">
        <f t="shared" si="3"/>
        <v>2005.75</v>
      </c>
      <c r="F157" s="41">
        <v>28.64</v>
      </c>
      <c r="G157" s="41">
        <v>28.1</v>
      </c>
      <c r="H157" s="41">
        <v>27.98</v>
      </c>
      <c r="I157" s="41">
        <v>27.91</v>
      </c>
      <c r="J157" s="41">
        <v>29.28</v>
      </c>
      <c r="K157" s="41">
        <v>28.56</v>
      </c>
      <c r="L157" s="41">
        <v>28.32</v>
      </c>
      <c r="M157" s="41">
        <v>28.44</v>
      </c>
      <c r="Q157" s="41"/>
      <c r="R157" s="41"/>
      <c r="S157" s="41"/>
      <c r="U157" s="41">
        <v>27.84</v>
      </c>
      <c r="V157" s="41"/>
      <c r="W157" s="41"/>
      <c r="Y157" s="41">
        <v>27.99</v>
      </c>
      <c r="Z157" s="41">
        <v>28.09</v>
      </c>
      <c r="AA157" s="41"/>
      <c r="AB157" s="41"/>
      <c r="AC157" s="41"/>
      <c r="AD157" s="41"/>
      <c r="AE157" s="41"/>
      <c r="AF157" s="41">
        <v>26.93</v>
      </c>
      <c r="AQ157" s="41">
        <v>26.69</v>
      </c>
    </row>
    <row r="158" spans="1:44" x14ac:dyDescent="0.25">
      <c r="A158" s="37">
        <v>2005</v>
      </c>
      <c r="B158" s="37">
        <v>11</v>
      </c>
      <c r="C158" s="28">
        <f t="shared" si="3"/>
        <v>2005.8333333333333</v>
      </c>
      <c r="F158" s="41">
        <v>28.1</v>
      </c>
      <c r="G158" s="41">
        <v>27.4</v>
      </c>
      <c r="H158" s="41">
        <v>27.3</v>
      </c>
      <c r="I158" s="41">
        <v>27.23</v>
      </c>
      <c r="J158" s="41">
        <v>28.71</v>
      </c>
      <c r="K158" s="41">
        <v>27.81</v>
      </c>
      <c r="L158" s="41">
        <v>27.73</v>
      </c>
      <c r="M158" s="41">
        <v>27.73</v>
      </c>
      <c r="Q158" s="41"/>
      <c r="R158" s="41"/>
      <c r="S158" s="41"/>
      <c r="U158" s="41">
        <v>27.72</v>
      </c>
      <c r="V158" s="41"/>
      <c r="W158" s="41"/>
      <c r="Y158" s="41"/>
      <c r="Z158" s="41">
        <v>27.6</v>
      </c>
      <c r="AA158" s="41"/>
      <c r="AB158" s="41"/>
      <c r="AC158" s="41"/>
      <c r="AD158" s="41"/>
      <c r="AE158" s="41"/>
      <c r="AF158" s="41">
        <v>27.63</v>
      </c>
      <c r="AQ158" s="41">
        <v>27.6</v>
      </c>
    </row>
    <row r="159" spans="1:44" x14ac:dyDescent="0.25">
      <c r="A159" s="37">
        <v>2005</v>
      </c>
      <c r="B159" s="37">
        <v>12</v>
      </c>
      <c r="C159" s="28">
        <f t="shared" si="3"/>
        <v>2005.9166666666667</v>
      </c>
      <c r="F159" s="41">
        <v>28.16</v>
      </c>
      <c r="G159" s="41">
        <v>27.32</v>
      </c>
      <c r="H159" s="41">
        <v>27.24</v>
      </c>
      <c r="I159" s="41">
        <v>27.09</v>
      </c>
      <c r="J159" s="41">
        <v>28.92</v>
      </c>
      <c r="K159" s="41">
        <v>27.99</v>
      </c>
      <c r="L159" s="41">
        <v>27.93</v>
      </c>
      <c r="M159" s="41">
        <v>27.93</v>
      </c>
      <c r="O159" s="41">
        <v>27.87</v>
      </c>
      <c r="P159" s="41"/>
      <c r="Q159" s="41"/>
      <c r="R159" s="41"/>
      <c r="S159" s="41"/>
      <c r="T159" s="41"/>
      <c r="U159" s="41">
        <v>27.58</v>
      </c>
      <c r="V159" s="41"/>
      <c r="W159" s="41"/>
      <c r="X159" s="41">
        <v>27.6</v>
      </c>
      <c r="Y159" s="41">
        <v>27.59</v>
      </c>
      <c r="Z159" s="41">
        <v>27.34</v>
      </c>
      <c r="AA159" s="41"/>
      <c r="AB159" s="41"/>
      <c r="AC159" s="41"/>
      <c r="AD159" s="41"/>
      <c r="AE159" s="41">
        <v>28.64</v>
      </c>
      <c r="AF159" s="41">
        <v>28.76</v>
      </c>
      <c r="AI159" s="41">
        <v>28.23</v>
      </c>
      <c r="AJ159" s="41"/>
      <c r="AP159" s="41">
        <v>28.37</v>
      </c>
      <c r="AQ159" s="41">
        <v>28.57</v>
      </c>
      <c r="AR159" s="41">
        <v>28.65</v>
      </c>
    </row>
    <row r="160" spans="1:44" x14ac:dyDescent="0.25">
      <c r="A160" s="37">
        <v>2006</v>
      </c>
      <c r="B160" s="37">
        <v>1</v>
      </c>
      <c r="C160" s="28">
        <f t="shared" si="3"/>
        <v>2006</v>
      </c>
      <c r="F160" s="41">
        <v>28.18</v>
      </c>
      <c r="G160" s="41">
        <v>27.34</v>
      </c>
      <c r="H160" s="41">
        <v>26.94</v>
      </c>
      <c r="I160" s="41">
        <v>26.88</v>
      </c>
      <c r="J160" s="41">
        <v>28.7</v>
      </c>
      <c r="K160" s="41">
        <v>27.73</v>
      </c>
      <c r="L160" s="41">
        <v>27.72</v>
      </c>
      <c r="M160" s="41">
        <v>27.75</v>
      </c>
      <c r="O160" s="41">
        <v>27.58</v>
      </c>
      <c r="P160" s="41"/>
      <c r="Q160" s="41"/>
      <c r="R160" s="41"/>
      <c r="S160" s="41"/>
      <c r="T160" s="41"/>
      <c r="U160" s="41">
        <v>26.89</v>
      </c>
      <c r="V160" s="41"/>
      <c r="W160" s="41"/>
      <c r="X160" s="41">
        <v>27.23</v>
      </c>
      <c r="Y160" s="41">
        <v>27.1</v>
      </c>
      <c r="Z160" s="41">
        <v>26.93</v>
      </c>
      <c r="AA160" s="41"/>
      <c r="AB160" s="41"/>
      <c r="AC160" s="41"/>
      <c r="AD160" s="41"/>
      <c r="AE160" s="41">
        <v>28.81</v>
      </c>
      <c r="AF160" s="41">
        <v>28.79</v>
      </c>
      <c r="AI160" s="41">
        <v>28.37</v>
      </c>
      <c r="AJ160" s="41"/>
      <c r="AP160" s="41">
        <v>28.45</v>
      </c>
      <c r="AQ160" s="41">
        <v>28.97</v>
      </c>
      <c r="AR160" s="41">
        <v>28.77</v>
      </c>
    </row>
    <row r="161" spans="1:44" x14ac:dyDescent="0.25">
      <c r="A161" s="37">
        <v>2006</v>
      </c>
      <c r="B161" s="37">
        <v>2</v>
      </c>
      <c r="C161" s="28">
        <f t="shared" si="3"/>
        <v>2006.0833333333333</v>
      </c>
      <c r="F161" s="41">
        <v>25.09</v>
      </c>
      <c r="G161" s="41">
        <v>24.05</v>
      </c>
      <c r="H161" s="41">
        <v>23.64</v>
      </c>
      <c r="I161" s="41">
        <v>23.8</v>
      </c>
      <c r="J161" s="41">
        <v>25.71</v>
      </c>
      <c r="K161" s="41">
        <v>25.25</v>
      </c>
      <c r="L161" s="41">
        <v>24.78</v>
      </c>
      <c r="M161" s="41">
        <v>24.85</v>
      </c>
      <c r="O161" s="41">
        <v>23.88</v>
      </c>
      <c r="P161" s="41"/>
      <c r="Q161" s="41"/>
      <c r="R161" s="41"/>
      <c r="S161" s="41"/>
      <c r="T161" s="41"/>
      <c r="U161" s="41">
        <v>22.24</v>
      </c>
      <c r="V161" s="41"/>
      <c r="W161" s="41"/>
      <c r="X161" s="41">
        <v>23.38</v>
      </c>
      <c r="Y161" s="41">
        <v>22.87</v>
      </c>
      <c r="Z161" s="41">
        <v>21.53</v>
      </c>
      <c r="AA161" s="41"/>
      <c r="AB161" s="41"/>
      <c r="AC161" s="41"/>
      <c r="AD161" s="41"/>
      <c r="AE161" s="41">
        <v>28.41</v>
      </c>
      <c r="AF161" s="41">
        <v>28.3</v>
      </c>
      <c r="AI161" s="41">
        <v>28.01</v>
      </c>
      <c r="AJ161" s="41"/>
      <c r="AP161" s="41">
        <v>27.91</v>
      </c>
      <c r="AQ161" s="41">
        <v>28.64</v>
      </c>
      <c r="AR161" s="41">
        <v>28.34</v>
      </c>
    </row>
    <row r="162" spans="1:44" x14ac:dyDescent="0.25">
      <c r="A162" s="37">
        <v>2006</v>
      </c>
      <c r="B162" s="37">
        <v>3</v>
      </c>
      <c r="C162" s="28">
        <f t="shared" si="3"/>
        <v>2006.1666666666667</v>
      </c>
      <c r="F162" s="41">
        <v>23.62</v>
      </c>
      <c r="G162" s="41">
        <v>22.72</v>
      </c>
      <c r="H162" s="41">
        <v>22.61</v>
      </c>
      <c r="I162" s="41">
        <v>22.71</v>
      </c>
      <c r="J162" s="41">
        <v>24.77</v>
      </c>
      <c r="K162" s="41">
        <v>23.72</v>
      </c>
      <c r="L162" s="41">
        <v>23.48</v>
      </c>
      <c r="M162" s="41">
        <v>23.59</v>
      </c>
      <c r="O162" s="41">
        <v>22.82</v>
      </c>
      <c r="P162" s="41"/>
      <c r="Q162" s="41"/>
      <c r="R162" s="41"/>
      <c r="S162" s="41"/>
      <c r="T162" s="41"/>
      <c r="U162" s="41">
        <v>20.239999999999998</v>
      </c>
      <c r="V162" s="41"/>
      <c r="W162" s="41"/>
      <c r="X162" s="41">
        <v>21.14</v>
      </c>
      <c r="Y162" s="41">
        <v>20.8</v>
      </c>
      <c r="Z162" s="41">
        <v>19.5</v>
      </c>
      <c r="AA162" s="41"/>
      <c r="AB162" s="41"/>
      <c r="AC162" s="41"/>
      <c r="AD162" s="41"/>
      <c r="AE162" s="41">
        <v>28.3</v>
      </c>
      <c r="AF162" s="41">
        <v>28.29</v>
      </c>
      <c r="AI162" s="41">
        <v>27.94</v>
      </c>
      <c r="AJ162" s="41"/>
      <c r="AP162" s="41">
        <v>27.92</v>
      </c>
      <c r="AQ162" s="41">
        <v>28.6</v>
      </c>
      <c r="AR162" s="41">
        <v>28.42</v>
      </c>
    </row>
    <row r="163" spans="1:44" x14ac:dyDescent="0.25">
      <c r="A163" s="37">
        <v>2006</v>
      </c>
      <c r="B163" s="37">
        <v>4</v>
      </c>
      <c r="C163" s="28">
        <f t="shared" si="3"/>
        <v>2006.25</v>
      </c>
      <c r="F163" s="41">
        <v>26.17</v>
      </c>
      <c r="G163" s="41">
        <v>24.91</v>
      </c>
      <c r="H163" s="41">
        <v>24.87</v>
      </c>
      <c r="I163" s="41">
        <v>24.94</v>
      </c>
      <c r="J163" s="41">
        <v>26.82</v>
      </c>
      <c r="K163" s="41">
        <v>25.67</v>
      </c>
      <c r="L163" s="41">
        <v>25.7</v>
      </c>
      <c r="M163" s="41">
        <v>25.92</v>
      </c>
      <c r="O163" s="41">
        <v>25.65</v>
      </c>
      <c r="P163" s="41"/>
      <c r="Q163" s="41"/>
      <c r="R163" s="41"/>
      <c r="S163" s="41"/>
      <c r="T163" s="41"/>
      <c r="U163" s="41">
        <v>24.2</v>
      </c>
      <c r="V163" s="41"/>
      <c r="W163" s="41"/>
      <c r="X163" s="41">
        <v>24.77</v>
      </c>
      <c r="Y163" s="41">
        <v>23.24</v>
      </c>
      <c r="Z163" s="41">
        <v>23.03</v>
      </c>
      <c r="AA163" s="41"/>
      <c r="AB163" s="41"/>
      <c r="AC163" s="41"/>
      <c r="AD163" s="41"/>
      <c r="AE163" s="41">
        <v>28.43</v>
      </c>
      <c r="AF163" s="41">
        <v>28.63</v>
      </c>
      <c r="AI163" s="41">
        <v>28.16</v>
      </c>
      <c r="AJ163" s="41"/>
      <c r="AP163" s="41">
        <v>28.58</v>
      </c>
      <c r="AQ163" s="41">
        <v>28.81</v>
      </c>
      <c r="AR163" s="41">
        <v>28.89</v>
      </c>
    </row>
    <row r="164" spans="1:44" x14ac:dyDescent="0.25">
      <c r="A164" s="37">
        <v>2006</v>
      </c>
      <c r="B164" s="37">
        <v>5</v>
      </c>
      <c r="C164" s="28">
        <f t="shared" si="3"/>
        <v>2006.3333333333333</v>
      </c>
      <c r="F164" s="41">
        <v>28.81</v>
      </c>
      <c r="G164" s="41">
        <v>28.14</v>
      </c>
      <c r="H164" s="41">
        <v>28.11</v>
      </c>
      <c r="I164" s="41">
        <v>28.09</v>
      </c>
      <c r="J164" s="41">
        <v>29.32</v>
      </c>
      <c r="K164" s="41">
        <v>28.72</v>
      </c>
      <c r="L164" s="41">
        <v>28.59</v>
      </c>
      <c r="M164" s="41">
        <v>28.68</v>
      </c>
      <c r="O164" s="41">
        <v>27.98</v>
      </c>
      <c r="P164" s="41"/>
      <c r="Q164" s="41"/>
      <c r="R164" s="41"/>
      <c r="S164" s="41"/>
      <c r="T164" s="41"/>
      <c r="U164" s="41">
        <v>27.91</v>
      </c>
      <c r="V164" s="41"/>
      <c r="W164" s="41"/>
      <c r="X164" s="41">
        <v>27.81</v>
      </c>
      <c r="Y164" s="41"/>
      <c r="Z164" s="41">
        <v>27.9</v>
      </c>
      <c r="AA164" s="41"/>
      <c r="AB164" s="41"/>
      <c r="AC164" s="41"/>
      <c r="AD164" s="41"/>
      <c r="AE164" s="41">
        <v>28.32</v>
      </c>
      <c r="AF164" s="41">
        <v>28.18</v>
      </c>
      <c r="AI164" s="41">
        <v>27.29</v>
      </c>
      <c r="AJ164" s="41"/>
      <c r="AP164" s="41">
        <v>28.04</v>
      </c>
      <c r="AQ164" s="41">
        <v>28.64</v>
      </c>
      <c r="AR164" s="41">
        <v>28.46</v>
      </c>
    </row>
    <row r="165" spans="1:44" x14ac:dyDescent="0.25">
      <c r="A165" s="37">
        <v>2006</v>
      </c>
      <c r="B165" s="37">
        <v>6</v>
      </c>
      <c r="C165" s="28">
        <f t="shared" si="3"/>
        <v>2006.4166666666667</v>
      </c>
      <c r="F165" s="41">
        <v>29.01</v>
      </c>
      <c r="G165" s="41">
        <v>28.28</v>
      </c>
      <c r="H165" s="41">
        <v>27.97</v>
      </c>
      <c r="I165" s="41">
        <v>28.02</v>
      </c>
      <c r="J165" s="41">
        <v>29.56</v>
      </c>
      <c r="K165" s="41">
        <v>28.91</v>
      </c>
      <c r="L165" s="41">
        <v>28.49</v>
      </c>
      <c r="M165" s="41">
        <v>28.57</v>
      </c>
      <c r="O165" s="41">
        <v>28.47</v>
      </c>
      <c r="P165" s="41"/>
      <c r="Q165" s="41"/>
      <c r="R165" s="41"/>
      <c r="S165" s="41"/>
      <c r="T165" s="41"/>
      <c r="U165" s="41">
        <v>28.41</v>
      </c>
      <c r="V165" s="41"/>
      <c r="W165" s="41"/>
      <c r="X165" s="41">
        <v>28.29</v>
      </c>
      <c r="Y165" s="41"/>
      <c r="Z165" s="41">
        <v>28.38</v>
      </c>
      <c r="AA165" s="41"/>
      <c r="AB165" s="41"/>
      <c r="AC165" s="41"/>
      <c r="AD165" s="41"/>
      <c r="AE165" s="41">
        <v>28.48</v>
      </c>
      <c r="AF165" s="41">
        <v>28.51</v>
      </c>
      <c r="AI165" s="41">
        <v>27.89</v>
      </c>
      <c r="AJ165" s="41"/>
      <c r="AP165" s="41">
        <v>28.4</v>
      </c>
      <c r="AQ165" s="41">
        <v>28.58</v>
      </c>
      <c r="AR165" s="41">
        <v>28.57</v>
      </c>
    </row>
    <row r="166" spans="1:44" x14ac:dyDescent="0.25">
      <c r="A166" s="37">
        <v>2006</v>
      </c>
      <c r="B166" s="37">
        <v>7</v>
      </c>
      <c r="C166" s="28">
        <f t="shared" si="3"/>
        <v>2006.5</v>
      </c>
      <c r="F166" s="41">
        <v>29.38</v>
      </c>
      <c r="G166" s="41">
        <v>28.45</v>
      </c>
      <c r="H166" s="41">
        <v>27.82</v>
      </c>
      <c r="I166" s="41">
        <v>27.88</v>
      </c>
      <c r="J166" s="41">
        <v>29.78</v>
      </c>
      <c r="K166" s="41">
        <v>28.85</v>
      </c>
      <c r="L166" s="41">
        <v>28.68</v>
      </c>
      <c r="M166" s="41">
        <v>28.74</v>
      </c>
      <c r="O166" s="41">
        <v>28.8</v>
      </c>
      <c r="P166" s="41"/>
      <c r="Q166" s="41"/>
      <c r="R166" s="41"/>
      <c r="S166" s="41"/>
      <c r="T166" s="41"/>
      <c r="U166" s="41">
        <v>28.58</v>
      </c>
      <c r="V166" s="41"/>
      <c r="W166" s="41"/>
      <c r="X166" s="41">
        <v>28.44</v>
      </c>
      <c r="Y166" s="41"/>
      <c r="Z166" s="41">
        <v>28.51</v>
      </c>
      <c r="AA166" s="41"/>
      <c r="AB166" s="41"/>
      <c r="AC166" s="41"/>
      <c r="AD166" s="41"/>
      <c r="AE166" s="41">
        <v>29.2</v>
      </c>
      <c r="AF166" s="41">
        <v>29.26</v>
      </c>
      <c r="AI166" s="41">
        <v>28.76</v>
      </c>
      <c r="AJ166" s="41"/>
      <c r="AP166" s="41">
        <v>28.88</v>
      </c>
      <c r="AQ166" s="41">
        <v>29.46</v>
      </c>
      <c r="AR166" s="41">
        <v>29.19</v>
      </c>
    </row>
    <row r="167" spans="1:44" x14ac:dyDescent="0.25">
      <c r="A167" s="37">
        <v>2006</v>
      </c>
      <c r="B167" s="37">
        <v>8</v>
      </c>
      <c r="C167" s="28">
        <f t="shared" si="3"/>
        <v>2006.5833333333333</v>
      </c>
      <c r="F167" s="41">
        <v>28.81</v>
      </c>
      <c r="G167" s="41">
        <v>27.82</v>
      </c>
      <c r="H167" s="41">
        <v>27.85</v>
      </c>
      <c r="I167" s="41">
        <v>27.98</v>
      </c>
      <c r="J167" s="41">
        <v>29.34</v>
      </c>
      <c r="K167" s="41">
        <v>28.38</v>
      </c>
      <c r="L167" s="41">
        <v>28.57</v>
      </c>
      <c r="M167" s="41">
        <v>28.67</v>
      </c>
      <c r="O167" s="41">
        <v>28.76</v>
      </c>
      <c r="P167" s="41"/>
      <c r="Q167" s="41"/>
      <c r="R167" s="41"/>
      <c r="S167" s="41"/>
      <c r="T167" s="41"/>
      <c r="U167" s="41">
        <v>28.53</v>
      </c>
      <c r="V167" s="41"/>
      <c r="W167" s="41"/>
      <c r="X167" s="41">
        <v>28.66</v>
      </c>
      <c r="Y167" s="41"/>
      <c r="Z167" s="41">
        <v>28.46</v>
      </c>
      <c r="AA167" s="41"/>
      <c r="AB167" s="41"/>
      <c r="AC167" s="41"/>
      <c r="AD167" s="41"/>
      <c r="AE167" s="41">
        <v>29.21</v>
      </c>
      <c r="AF167" s="41">
        <v>29.2</v>
      </c>
      <c r="AI167" s="41">
        <v>28.76</v>
      </c>
      <c r="AJ167" s="41"/>
      <c r="AP167" s="41">
        <v>29.07</v>
      </c>
      <c r="AQ167" s="41">
        <v>29.49</v>
      </c>
      <c r="AR167" s="41">
        <v>29.26</v>
      </c>
    </row>
    <row r="168" spans="1:44" x14ac:dyDescent="0.25">
      <c r="A168" s="37">
        <v>2006</v>
      </c>
      <c r="B168" s="37">
        <v>9</v>
      </c>
      <c r="C168" s="28">
        <f t="shared" si="3"/>
        <v>2006.6666666666667</v>
      </c>
      <c r="F168" s="41">
        <v>29.19</v>
      </c>
      <c r="G168" s="41">
        <v>28.32</v>
      </c>
      <c r="H168" s="41">
        <v>28.09</v>
      </c>
      <c r="I168" s="41">
        <v>28.28</v>
      </c>
      <c r="J168" s="41">
        <v>29.62</v>
      </c>
      <c r="K168" s="41">
        <v>28.86</v>
      </c>
      <c r="L168" s="41">
        <v>29.07</v>
      </c>
      <c r="M168" s="41">
        <v>29.18</v>
      </c>
      <c r="O168" s="41">
        <v>28.98</v>
      </c>
      <c r="P168" s="41"/>
      <c r="Q168" s="41"/>
      <c r="R168" s="41"/>
      <c r="S168" s="41"/>
      <c r="T168" s="41"/>
      <c r="U168" s="41">
        <v>28.91</v>
      </c>
      <c r="V168" s="41"/>
      <c r="W168" s="41"/>
      <c r="X168" s="41">
        <v>28.7</v>
      </c>
      <c r="Y168" s="41"/>
      <c r="Z168" s="41">
        <v>28.91</v>
      </c>
      <c r="AA168" s="41"/>
      <c r="AB168" s="41"/>
      <c r="AC168" s="41"/>
      <c r="AD168" s="41"/>
      <c r="AE168" s="41">
        <v>29.21</v>
      </c>
      <c r="AF168" s="41">
        <v>29.24</v>
      </c>
      <c r="AI168" s="41">
        <v>28.61</v>
      </c>
      <c r="AJ168" s="41"/>
      <c r="AP168" s="41">
        <v>28.89</v>
      </c>
      <c r="AQ168" s="41">
        <v>29.45</v>
      </c>
      <c r="AR168" s="41">
        <v>29.24</v>
      </c>
    </row>
    <row r="169" spans="1:44" x14ac:dyDescent="0.25">
      <c r="A169" s="37">
        <v>2006</v>
      </c>
      <c r="B169" s="37">
        <v>10</v>
      </c>
      <c r="C169" s="28">
        <f t="shared" si="3"/>
        <v>2006.75</v>
      </c>
      <c r="F169" s="41">
        <v>29.55</v>
      </c>
      <c r="G169" s="41">
        <v>28.33</v>
      </c>
      <c r="H169" s="41">
        <v>27.7</v>
      </c>
      <c r="I169" s="41">
        <v>27.95</v>
      </c>
      <c r="J169" s="41">
        <v>29.76</v>
      </c>
      <c r="K169" s="41">
        <v>28.6</v>
      </c>
      <c r="L169" s="41">
        <v>28.65</v>
      </c>
      <c r="M169" s="41">
        <v>28.67</v>
      </c>
      <c r="O169" s="41">
        <v>28.6</v>
      </c>
      <c r="P169" s="41"/>
      <c r="Q169" s="41"/>
      <c r="R169" s="41"/>
      <c r="S169" s="41"/>
      <c r="T169" s="41"/>
      <c r="U169" s="41">
        <v>28.67</v>
      </c>
      <c r="V169" s="41"/>
      <c r="W169" s="41"/>
      <c r="X169" s="41">
        <v>28.51</v>
      </c>
      <c r="Y169" s="41">
        <v>28.43</v>
      </c>
      <c r="Z169" s="41">
        <v>28.69</v>
      </c>
      <c r="AA169" s="41"/>
      <c r="AB169" s="41"/>
      <c r="AC169" s="41"/>
      <c r="AD169" s="41"/>
      <c r="AE169" s="41">
        <v>29</v>
      </c>
      <c r="AF169" s="41">
        <v>29.07</v>
      </c>
      <c r="AI169" s="41">
        <v>28.54</v>
      </c>
      <c r="AJ169" s="41"/>
      <c r="AP169" s="41">
        <v>28.84</v>
      </c>
      <c r="AQ169" s="41">
        <v>29.19</v>
      </c>
      <c r="AR169" s="41">
        <v>29.09</v>
      </c>
    </row>
    <row r="170" spans="1:44" x14ac:dyDescent="0.25">
      <c r="A170" s="37">
        <v>2006</v>
      </c>
      <c r="B170" s="37">
        <v>11</v>
      </c>
      <c r="C170" s="28">
        <f t="shared" si="3"/>
        <v>2006.8333333333333</v>
      </c>
      <c r="F170" s="41">
        <v>28.98</v>
      </c>
      <c r="G170" s="41">
        <v>28.01</v>
      </c>
      <c r="H170" s="41">
        <v>27.44</v>
      </c>
      <c r="I170" s="41">
        <v>27.55</v>
      </c>
      <c r="J170" s="41">
        <v>29.16</v>
      </c>
      <c r="K170" s="41">
        <v>28.13</v>
      </c>
      <c r="L170" s="41">
        <v>28.08</v>
      </c>
      <c r="M170" s="41">
        <v>28.17</v>
      </c>
      <c r="O170" s="41">
        <v>28.07</v>
      </c>
      <c r="P170" s="41"/>
      <c r="Q170" s="41"/>
      <c r="R170" s="41"/>
      <c r="S170" s="41"/>
      <c r="T170" s="41"/>
      <c r="U170" s="41">
        <v>28.29</v>
      </c>
      <c r="V170" s="41"/>
      <c r="W170" s="41"/>
      <c r="X170" s="41">
        <v>27.99</v>
      </c>
      <c r="Y170" s="41">
        <v>28</v>
      </c>
      <c r="Z170" s="41">
        <v>28.21</v>
      </c>
      <c r="AA170" s="41"/>
      <c r="AB170" s="41"/>
      <c r="AC170" s="41"/>
      <c r="AD170" s="41"/>
      <c r="AE170" s="41">
        <v>28.13</v>
      </c>
      <c r="AF170" s="41">
        <v>28.31</v>
      </c>
      <c r="AI170" s="41">
        <v>28.05</v>
      </c>
      <c r="AJ170" s="41"/>
      <c r="AP170" s="41">
        <v>28.11</v>
      </c>
      <c r="AQ170" s="41">
        <v>28.55</v>
      </c>
      <c r="AR170" s="41">
        <v>28.2</v>
      </c>
    </row>
    <row r="171" spans="1:44" x14ac:dyDescent="0.25">
      <c r="A171" s="37">
        <v>2006</v>
      </c>
      <c r="B171" s="37">
        <v>12</v>
      </c>
      <c r="C171" s="28">
        <f t="shared" si="3"/>
        <v>2006.9166666666667</v>
      </c>
      <c r="F171" s="41">
        <v>29.35</v>
      </c>
      <c r="G171" s="41">
        <v>27.94</v>
      </c>
      <c r="H171" s="41">
        <v>27.58</v>
      </c>
      <c r="I171" s="41">
        <v>27.68</v>
      </c>
      <c r="J171" s="41">
        <v>29.71</v>
      </c>
      <c r="K171" s="41">
        <v>28.29</v>
      </c>
      <c r="L171" s="41">
        <v>28.48</v>
      </c>
      <c r="M171" s="41">
        <v>28.52</v>
      </c>
      <c r="O171" s="41">
        <v>28.16</v>
      </c>
      <c r="P171" s="41"/>
      <c r="Q171" s="41"/>
      <c r="R171" s="41"/>
      <c r="S171" s="41"/>
      <c r="T171" s="41"/>
      <c r="U171" s="41">
        <v>28.2</v>
      </c>
      <c r="V171" s="41"/>
      <c r="W171" s="41"/>
      <c r="X171" s="41">
        <v>27.96</v>
      </c>
      <c r="Y171" s="41">
        <v>27.92</v>
      </c>
      <c r="Z171" s="41">
        <v>28.25</v>
      </c>
      <c r="AA171" s="41"/>
      <c r="AB171" s="41"/>
      <c r="AC171" s="41"/>
      <c r="AD171" s="41"/>
      <c r="AE171" s="41">
        <v>28.8</v>
      </c>
      <c r="AF171" s="41">
        <v>28.81</v>
      </c>
      <c r="AI171" s="41">
        <v>28.46</v>
      </c>
      <c r="AJ171" s="41"/>
      <c r="AP171" s="41">
        <v>28.68</v>
      </c>
      <c r="AQ171" s="41">
        <v>28.94</v>
      </c>
      <c r="AR171" s="41">
        <v>28.74</v>
      </c>
    </row>
    <row r="172" spans="1:44" x14ac:dyDescent="0.25">
      <c r="A172" s="37">
        <v>2007</v>
      </c>
      <c r="B172" s="37">
        <v>1</v>
      </c>
      <c r="C172" s="28">
        <f t="shared" ref="C172:C235" si="4">A172+(B172-1)/12</f>
        <v>2007</v>
      </c>
      <c r="F172" s="41">
        <v>28.41</v>
      </c>
      <c r="G172" s="41">
        <v>26.89</v>
      </c>
      <c r="H172" s="41">
        <v>26.44</v>
      </c>
      <c r="I172" s="41">
        <v>26.47</v>
      </c>
      <c r="J172" s="41">
        <v>28.57</v>
      </c>
      <c r="K172" s="41">
        <v>27.2</v>
      </c>
      <c r="L172" s="41">
        <v>27.56</v>
      </c>
      <c r="M172" s="41">
        <v>27.52</v>
      </c>
      <c r="O172" s="41">
        <v>27.2</v>
      </c>
      <c r="P172" s="41"/>
      <c r="Q172" s="41"/>
      <c r="R172" s="41"/>
      <c r="S172" s="41"/>
      <c r="T172" s="41"/>
      <c r="U172" s="41">
        <v>26.16</v>
      </c>
      <c r="V172" s="41"/>
      <c r="W172" s="41"/>
      <c r="X172" s="41">
        <v>26.69</v>
      </c>
      <c r="Y172" s="41">
        <v>26.39</v>
      </c>
      <c r="Z172" s="41">
        <v>26.26</v>
      </c>
      <c r="AA172" s="41"/>
      <c r="AB172" s="41"/>
      <c r="AC172" s="41"/>
      <c r="AD172" s="41"/>
      <c r="AE172" s="41">
        <v>28.72</v>
      </c>
      <c r="AF172" s="41">
        <v>28.58</v>
      </c>
      <c r="AI172" s="41">
        <v>28.53</v>
      </c>
      <c r="AJ172" s="41"/>
      <c r="AP172" s="41">
        <v>28.64</v>
      </c>
      <c r="AQ172" s="41">
        <v>29.04</v>
      </c>
      <c r="AR172" s="41">
        <v>28.74</v>
      </c>
    </row>
    <row r="173" spans="1:44" x14ac:dyDescent="0.25">
      <c r="A173" s="37">
        <v>2007</v>
      </c>
      <c r="B173" s="37">
        <v>2</v>
      </c>
      <c r="C173" s="28">
        <f t="shared" si="4"/>
        <v>2007.0833333333333</v>
      </c>
      <c r="F173" s="41">
        <v>24.25</v>
      </c>
      <c r="G173" s="41">
        <v>23.14</v>
      </c>
      <c r="H173" s="41">
        <v>23.16</v>
      </c>
      <c r="I173" s="41">
        <v>23.38</v>
      </c>
      <c r="J173" s="41">
        <v>25.32</v>
      </c>
      <c r="K173" s="41">
        <v>24.11</v>
      </c>
      <c r="L173" s="41">
        <v>24.57</v>
      </c>
      <c r="M173" s="41">
        <v>24.56</v>
      </c>
      <c r="O173" s="41">
        <v>23.69</v>
      </c>
      <c r="P173" s="41"/>
      <c r="Q173" s="41"/>
      <c r="R173" s="41"/>
      <c r="S173" s="41"/>
      <c r="T173" s="41"/>
      <c r="U173" s="41">
        <v>21.41</v>
      </c>
      <c r="V173" s="41"/>
      <c r="W173" s="41"/>
      <c r="X173" s="41">
        <v>22.5</v>
      </c>
      <c r="Y173" s="41">
        <v>21.97</v>
      </c>
      <c r="Z173" s="41">
        <v>20.68</v>
      </c>
      <c r="AA173" s="41"/>
      <c r="AB173" s="41"/>
      <c r="AC173" s="41"/>
      <c r="AD173" s="41"/>
      <c r="AE173" s="41">
        <v>28.8</v>
      </c>
      <c r="AF173" s="41">
        <v>28.65</v>
      </c>
      <c r="AI173" s="41">
        <v>28.66</v>
      </c>
      <c r="AJ173" s="41"/>
      <c r="AP173" s="41">
        <v>28.55</v>
      </c>
      <c r="AQ173" s="41">
        <v>29.05</v>
      </c>
      <c r="AR173" s="41">
        <v>28.96</v>
      </c>
    </row>
    <row r="174" spans="1:44" x14ac:dyDescent="0.25">
      <c r="A174" s="37">
        <v>2007</v>
      </c>
      <c r="B174" s="37">
        <v>3</v>
      </c>
      <c r="C174" s="28">
        <f t="shared" si="4"/>
        <v>2007.1666666666667</v>
      </c>
      <c r="F174" s="41">
        <v>24.61</v>
      </c>
      <c r="G174" s="41">
        <v>23.24</v>
      </c>
      <c r="H174" s="41">
        <v>23.37</v>
      </c>
      <c r="I174" s="41">
        <v>23.39</v>
      </c>
      <c r="J174" s="41">
        <v>25.02</v>
      </c>
      <c r="K174" s="41">
        <v>23.77</v>
      </c>
      <c r="L174" s="41">
        <v>24.7</v>
      </c>
      <c r="M174" s="41">
        <v>24.65</v>
      </c>
      <c r="O174" s="41">
        <v>24.21</v>
      </c>
      <c r="P174" s="41"/>
      <c r="Q174" s="41"/>
      <c r="R174" s="41"/>
      <c r="S174" s="41"/>
      <c r="T174" s="41"/>
      <c r="U174" s="41">
        <v>21.33</v>
      </c>
      <c r="V174" s="41"/>
      <c r="W174" s="41"/>
      <c r="X174" s="41">
        <v>22.56</v>
      </c>
      <c r="Y174" s="41">
        <v>22.14</v>
      </c>
      <c r="Z174" s="41">
        <v>20.87</v>
      </c>
      <c r="AA174" s="41"/>
      <c r="AB174" s="41"/>
      <c r="AC174" s="41"/>
      <c r="AD174" s="41"/>
      <c r="AE174" s="41">
        <v>27.79</v>
      </c>
      <c r="AF174" s="41">
        <v>28.06</v>
      </c>
      <c r="AI174" s="41">
        <v>28.42</v>
      </c>
      <c r="AJ174" s="41"/>
      <c r="AP174" s="41">
        <v>28.22</v>
      </c>
      <c r="AQ174" s="41">
        <v>28.66</v>
      </c>
      <c r="AR174" s="41">
        <v>28.47</v>
      </c>
    </row>
    <row r="175" spans="1:44" x14ac:dyDescent="0.25">
      <c r="A175" s="37">
        <v>2007</v>
      </c>
      <c r="B175" s="37">
        <v>4</v>
      </c>
      <c r="C175" s="28">
        <f t="shared" si="4"/>
        <v>2007.25</v>
      </c>
      <c r="F175" s="41">
        <v>28.4</v>
      </c>
      <c r="G175" s="41">
        <v>27.35</v>
      </c>
      <c r="H175" s="41">
        <v>27.07</v>
      </c>
      <c r="I175" s="41">
        <v>27.18</v>
      </c>
      <c r="J175" s="41">
        <v>28.67</v>
      </c>
      <c r="K175" s="41">
        <v>27.58</v>
      </c>
      <c r="L175" s="41">
        <v>27.68</v>
      </c>
      <c r="M175" s="41">
        <v>27.75</v>
      </c>
      <c r="O175" s="41">
        <v>26.94</v>
      </c>
      <c r="P175" s="41"/>
      <c r="Q175" s="41"/>
      <c r="R175" s="41"/>
      <c r="S175" s="41"/>
      <c r="T175" s="41"/>
      <c r="U175" s="41">
        <v>26.13</v>
      </c>
      <c r="V175" s="41"/>
      <c r="W175" s="41"/>
      <c r="X175" s="41">
        <v>26.28</v>
      </c>
      <c r="Y175" s="41">
        <v>26.29</v>
      </c>
      <c r="Z175" s="41">
        <v>26.49</v>
      </c>
      <c r="AA175" s="41"/>
      <c r="AB175" s="41"/>
      <c r="AC175" s="41"/>
      <c r="AD175" s="41"/>
      <c r="AE175" s="41">
        <v>28.56</v>
      </c>
      <c r="AF175" s="41">
        <v>28.07</v>
      </c>
      <c r="AI175" s="41">
        <v>28.03</v>
      </c>
      <c r="AJ175" s="41"/>
      <c r="AP175" s="41">
        <v>28.49</v>
      </c>
      <c r="AQ175" s="41">
        <v>28.46</v>
      </c>
      <c r="AR175" s="41">
        <v>28.68</v>
      </c>
    </row>
    <row r="176" spans="1:44" x14ac:dyDescent="0.25">
      <c r="A176" s="37">
        <v>2007</v>
      </c>
      <c r="B176" s="37">
        <v>5</v>
      </c>
      <c r="C176" s="28">
        <f t="shared" si="4"/>
        <v>2007.3333333333333</v>
      </c>
      <c r="F176" s="41">
        <v>28.66</v>
      </c>
      <c r="G176" s="41">
        <v>27.74</v>
      </c>
      <c r="H176" s="41">
        <v>27.64</v>
      </c>
      <c r="I176" s="41">
        <v>27.72</v>
      </c>
      <c r="J176" s="41">
        <v>29.24</v>
      </c>
      <c r="K176" s="41">
        <v>28.11</v>
      </c>
      <c r="L176" s="41">
        <v>28.3</v>
      </c>
      <c r="M176" s="41">
        <v>28.37</v>
      </c>
      <c r="O176" s="41">
        <v>28.05</v>
      </c>
      <c r="P176" s="41"/>
      <c r="Q176" s="41"/>
      <c r="R176" s="41"/>
      <c r="S176" s="41"/>
      <c r="T176" s="41"/>
      <c r="U176" s="41">
        <v>27.76</v>
      </c>
      <c r="V176" s="41"/>
      <c r="W176" s="41"/>
      <c r="X176" s="41">
        <v>27.75</v>
      </c>
      <c r="Y176" s="41">
        <v>27.67</v>
      </c>
      <c r="Z176" s="41">
        <v>28.07</v>
      </c>
      <c r="AA176" s="41"/>
      <c r="AB176" s="41"/>
      <c r="AC176" s="41"/>
      <c r="AD176" s="41"/>
      <c r="AE176" s="41">
        <v>27.9</v>
      </c>
      <c r="AF176" s="41">
        <v>28.02</v>
      </c>
      <c r="AI176" s="41">
        <v>27.06</v>
      </c>
      <c r="AJ176" s="41"/>
      <c r="AP176" s="41">
        <v>28.27</v>
      </c>
      <c r="AQ176" s="41">
        <v>28</v>
      </c>
      <c r="AR176" s="41">
        <v>28.16</v>
      </c>
    </row>
    <row r="177" spans="1:44" x14ac:dyDescent="0.25">
      <c r="A177" s="37">
        <v>2007</v>
      </c>
      <c r="B177" s="37">
        <v>6</v>
      </c>
      <c r="C177" s="28">
        <f t="shared" si="4"/>
        <v>2007.4166666666667</v>
      </c>
      <c r="F177" s="41">
        <v>29.47</v>
      </c>
      <c r="G177" s="41">
        <v>28.3</v>
      </c>
      <c r="H177" s="41">
        <v>28.14</v>
      </c>
      <c r="I177" s="41">
        <v>28.25</v>
      </c>
      <c r="J177" s="41">
        <v>29.93</v>
      </c>
      <c r="K177" s="41">
        <v>28.85</v>
      </c>
      <c r="L177" s="41">
        <v>28.96</v>
      </c>
      <c r="M177" s="41">
        <v>29.07</v>
      </c>
      <c r="O177" s="41">
        <v>28.3</v>
      </c>
      <c r="P177" s="41"/>
      <c r="Q177" s="41"/>
      <c r="R177" s="41"/>
      <c r="S177" s="41"/>
      <c r="T177" s="41"/>
      <c r="U177" s="41">
        <v>28.62</v>
      </c>
      <c r="V177" s="41"/>
      <c r="W177" s="41"/>
      <c r="X177" s="41">
        <v>28.16</v>
      </c>
      <c r="Y177" s="41">
        <v>28.2</v>
      </c>
      <c r="Z177" s="41">
        <v>28.69</v>
      </c>
      <c r="AA177" s="41"/>
      <c r="AB177" s="41"/>
      <c r="AC177" s="41"/>
      <c r="AD177" s="41"/>
      <c r="AE177" s="41">
        <v>27.54</v>
      </c>
      <c r="AF177" s="41">
        <v>27.77</v>
      </c>
      <c r="AI177" s="41">
        <v>27.13</v>
      </c>
      <c r="AJ177" s="41"/>
      <c r="AP177" s="41">
        <v>27.64</v>
      </c>
      <c r="AQ177" s="41">
        <v>27.47</v>
      </c>
      <c r="AR177" s="41">
        <v>27.63</v>
      </c>
    </row>
    <row r="178" spans="1:44" x14ac:dyDescent="0.25">
      <c r="A178" s="37">
        <v>2007</v>
      </c>
      <c r="B178" s="37">
        <v>7</v>
      </c>
      <c r="C178" s="28">
        <f t="shared" si="4"/>
        <v>2007.5</v>
      </c>
      <c r="F178" s="41">
        <v>29.19</v>
      </c>
      <c r="G178" s="41">
        <v>28.24</v>
      </c>
      <c r="H178" s="41">
        <v>27.71</v>
      </c>
      <c r="I178" s="41">
        <v>27.72</v>
      </c>
      <c r="J178" s="41">
        <v>29.56</v>
      </c>
      <c r="K178" s="41">
        <v>28.66</v>
      </c>
      <c r="L178" s="41">
        <v>28.44</v>
      </c>
      <c r="M178" s="41">
        <v>28.41</v>
      </c>
      <c r="O178" s="41">
        <v>28.18</v>
      </c>
      <c r="P178" s="41"/>
      <c r="Q178" s="41"/>
      <c r="R178" s="41"/>
      <c r="S178" s="41"/>
      <c r="T178" s="41"/>
      <c r="U178" s="41">
        <v>28.31</v>
      </c>
      <c r="V178" s="41"/>
      <c r="W178" s="41"/>
      <c r="X178" s="41">
        <v>28.06</v>
      </c>
      <c r="Y178" s="41">
        <v>27.97</v>
      </c>
      <c r="Z178" s="41">
        <v>28.15</v>
      </c>
      <c r="AA178" s="41"/>
      <c r="AB178" s="41"/>
      <c r="AC178" s="41"/>
      <c r="AD178" s="41"/>
      <c r="AE178" s="41">
        <v>28.22</v>
      </c>
      <c r="AF178" s="41">
        <v>28.31</v>
      </c>
      <c r="AI178" s="41">
        <v>27.89</v>
      </c>
      <c r="AJ178" s="41"/>
      <c r="AP178" s="41">
        <v>28.27</v>
      </c>
      <c r="AQ178" s="41">
        <v>28.58</v>
      </c>
      <c r="AR178" s="41">
        <v>28.33</v>
      </c>
    </row>
    <row r="179" spans="1:44" x14ac:dyDescent="0.25">
      <c r="A179" s="37">
        <v>2007</v>
      </c>
      <c r="B179" s="37">
        <v>8</v>
      </c>
      <c r="C179" s="28">
        <f t="shared" si="4"/>
        <v>2007.5833333333333</v>
      </c>
      <c r="F179" s="41">
        <v>29.07</v>
      </c>
      <c r="G179" s="41">
        <v>28.4</v>
      </c>
      <c r="H179" s="41">
        <v>27.23</v>
      </c>
      <c r="I179" s="41">
        <v>27.59</v>
      </c>
      <c r="J179" s="41">
        <v>29.49</v>
      </c>
      <c r="K179" s="41">
        <v>28.6</v>
      </c>
      <c r="L179" s="41">
        <v>28.54</v>
      </c>
      <c r="M179" s="41">
        <v>28.54</v>
      </c>
      <c r="O179" s="41">
        <v>28.09</v>
      </c>
      <c r="P179" s="41"/>
      <c r="Q179" s="41"/>
      <c r="R179" s="41"/>
      <c r="S179" s="41"/>
      <c r="T179" s="41"/>
      <c r="U179" s="41">
        <v>28.44</v>
      </c>
      <c r="V179" s="41"/>
      <c r="W179" s="41"/>
      <c r="X179" s="41">
        <v>27.99</v>
      </c>
      <c r="Y179" s="41">
        <v>27.93</v>
      </c>
      <c r="Z179" s="41">
        <v>28.3</v>
      </c>
      <c r="AA179" s="41"/>
      <c r="AB179" s="41"/>
      <c r="AC179" s="41"/>
      <c r="AD179" s="41"/>
      <c r="AE179" s="41">
        <v>27.79</v>
      </c>
      <c r="AF179" s="41">
        <v>28.04</v>
      </c>
      <c r="AI179" s="41">
        <v>27.49</v>
      </c>
      <c r="AJ179" s="41"/>
      <c r="AP179" s="41">
        <v>27.92</v>
      </c>
      <c r="AQ179" s="41">
        <v>28.17</v>
      </c>
      <c r="AR179" s="41">
        <v>27.98</v>
      </c>
    </row>
    <row r="180" spans="1:44" x14ac:dyDescent="0.25">
      <c r="A180" s="37">
        <v>2007</v>
      </c>
      <c r="B180" s="37">
        <v>9</v>
      </c>
      <c r="C180" s="28">
        <f t="shared" si="4"/>
        <v>2007.6666666666667</v>
      </c>
      <c r="F180" s="41">
        <v>29.21</v>
      </c>
      <c r="G180" s="41">
        <v>28.28</v>
      </c>
      <c r="H180" s="41">
        <v>27.22</v>
      </c>
      <c r="I180" s="41">
        <v>27.64</v>
      </c>
      <c r="J180" s="41">
        <v>29.54</v>
      </c>
      <c r="K180" s="41">
        <v>28.68</v>
      </c>
      <c r="L180" s="41">
        <v>28.67</v>
      </c>
      <c r="M180" s="41">
        <v>28.64</v>
      </c>
      <c r="O180" s="41">
        <v>28.1</v>
      </c>
      <c r="P180" s="41"/>
      <c r="Q180" s="41"/>
      <c r="R180" s="41"/>
      <c r="S180" s="41"/>
      <c r="T180" s="41"/>
      <c r="U180" s="41"/>
      <c r="V180" s="41"/>
      <c r="W180" s="41"/>
      <c r="X180" s="41">
        <v>28.16</v>
      </c>
      <c r="Y180" s="41">
        <v>28.07</v>
      </c>
      <c r="Z180" s="41">
        <v>28.48</v>
      </c>
      <c r="AA180" s="41"/>
      <c r="AB180" s="41"/>
      <c r="AC180" s="41"/>
      <c r="AD180" s="41"/>
      <c r="AE180" s="41">
        <v>27.48</v>
      </c>
      <c r="AF180" s="41">
        <v>27.71</v>
      </c>
      <c r="AI180" s="41">
        <v>27.23</v>
      </c>
      <c r="AJ180" s="41"/>
      <c r="AP180" s="41">
        <v>27.69</v>
      </c>
      <c r="AQ180" s="41">
        <v>27.96</v>
      </c>
      <c r="AR180" s="41">
        <v>27.69</v>
      </c>
    </row>
    <row r="181" spans="1:44" x14ac:dyDescent="0.25">
      <c r="A181" s="37">
        <v>2007</v>
      </c>
      <c r="B181" s="37">
        <v>10</v>
      </c>
      <c r="C181" s="28">
        <f t="shared" si="4"/>
        <v>2007.75</v>
      </c>
      <c r="F181" s="41">
        <v>28.73</v>
      </c>
      <c r="G181" s="41">
        <v>28.03</v>
      </c>
      <c r="H181" s="41">
        <v>26.93</v>
      </c>
      <c r="I181" s="41">
        <v>27.5</v>
      </c>
      <c r="J181" s="41">
        <v>29.37</v>
      </c>
      <c r="K181" s="41">
        <v>28.45</v>
      </c>
      <c r="L181" s="41">
        <v>28.11</v>
      </c>
      <c r="M181" s="41">
        <v>28.19</v>
      </c>
      <c r="O181" s="41">
        <v>27.28</v>
      </c>
      <c r="P181" s="41"/>
      <c r="Q181" s="41"/>
      <c r="R181" s="41"/>
      <c r="S181" s="41"/>
      <c r="T181" s="41"/>
      <c r="U181" s="41"/>
      <c r="V181" s="41"/>
      <c r="W181" s="41"/>
      <c r="X181" s="41">
        <v>27.53</v>
      </c>
      <c r="Y181" s="41">
        <v>27.41</v>
      </c>
      <c r="Z181" s="41">
        <v>27.99</v>
      </c>
      <c r="AA181" s="41"/>
      <c r="AB181" s="41"/>
      <c r="AC181" s="41"/>
      <c r="AD181" s="41"/>
      <c r="AE181" s="41">
        <v>26.68</v>
      </c>
      <c r="AF181" s="41">
        <v>26.91</v>
      </c>
      <c r="AI181" s="41">
        <v>26.18</v>
      </c>
      <c r="AJ181" s="41"/>
      <c r="AP181" s="41">
        <v>26.77</v>
      </c>
      <c r="AQ181" s="41">
        <v>26.55</v>
      </c>
      <c r="AR181" s="41">
        <v>26.81</v>
      </c>
    </row>
    <row r="182" spans="1:44" x14ac:dyDescent="0.25">
      <c r="A182" s="37">
        <v>2007</v>
      </c>
      <c r="B182" s="37">
        <v>11</v>
      </c>
      <c r="C182" s="28">
        <f t="shared" si="4"/>
        <v>2007.8333333333333</v>
      </c>
      <c r="F182" s="41">
        <v>27.95</v>
      </c>
      <c r="G182" s="41">
        <v>27.2</v>
      </c>
      <c r="H182" s="41">
        <v>26.31</v>
      </c>
      <c r="I182" s="41">
        <v>26.75</v>
      </c>
      <c r="J182" s="41">
        <v>28.57</v>
      </c>
      <c r="K182" s="41">
        <v>27.73</v>
      </c>
      <c r="L182" s="41">
        <v>27.59</v>
      </c>
      <c r="M182" s="41">
        <v>27.74</v>
      </c>
      <c r="O182" s="41">
        <v>27.07</v>
      </c>
      <c r="P182" s="41"/>
      <c r="Q182" s="41"/>
      <c r="R182" s="41"/>
      <c r="S182" s="41"/>
      <c r="T182" s="41"/>
      <c r="U182" s="41">
        <v>27.5</v>
      </c>
      <c r="V182" s="41"/>
      <c r="W182" s="41"/>
      <c r="X182" s="41">
        <v>27.01</v>
      </c>
      <c r="Y182" s="41">
        <v>26.96</v>
      </c>
      <c r="Z182" s="41">
        <v>27.14</v>
      </c>
      <c r="AA182" s="41"/>
      <c r="AB182" s="41"/>
      <c r="AC182" s="41"/>
      <c r="AD182" s="41"/>
      <c r="AE182" s="41">
        <v>26.62</v>
      </c>
      <c r="AF182" s="41">
        <v>26.88</v>
      </c>
      <c r="AI182" s="41">
        <v>26.31</v>
      </c>
      <c r="AJ182" s="41"/>
      <c r="AP182" s="41">
        <v>26.74</v>
      </c>
      <c r="AQ182" s="41">
        <v>26.53</v>
      </c>
      <c r="AR182" s="41">
        <v>26.79</v>
      </c>
    </row>
    <row r="183" spans="1:44" x14ac:dyDescent="0.25">
      <c r="A183" s="37">
        <v>2007</v>
      </c>
      <c r="B183" s="37">
        <v>12</v>
      </c>
      <c r="C183" s="28">
        <f t="shared" si="4"/>
        <v>2007.9166666666667</v>
      </c>
      <c r="F183" s="41">
        <v>27.9</v>
      </c>
      <c r="G183" s="41">
        <v>27.18</v>
      </c>
      <c r="H183" s="41">
        <v>26.35</v>
      </c>
      <c r="I183" s="41">
        <v>26.71</v>
      </c>
      <c r="J183" s="41">
        <v>28.45</v>
      </c>
      <c r="K183" s="41">
        <v>27.68</v>
      </c>
      <c r="L183" s="41">
        <v>27.38</v>
      </c>
      <c r="M183" s="41">
        <v>27.4</v>
      </c>
      <c r="O183" s="41">
        <v>27.1</v>
      </c>
      <c r="P183" s="41"/>
      <c r="Q183" s="41"/>
      <c r="R183" s="41"/>
      <c r="S183" s="41"/>
      <c r="T183" s="41"/>
      <c r="U183" s="41">
        <v>27.34</v>
      </c>
      <c r="V183" s="41"/>
      <c r="W183" s="41"/>
      <c r="X183" s="41">
        <v>26.98</v>
      </c>
      <c r="Y183" s="41">
        <v>27.03</v>
      </c>
      <c r="Z183" s="41">
        <v>27.25</v>
      </c>
      <c r="AA183" s="41"/>
      <c r="AB183" s="41"/>
      <c r="AC183" s="41"/>
      <c r="AD183" s="41"/>
      <c r="AE183" s="41">
        <v>27.74</v>
      </c>
      <c r="AF183" s="41">
        <v>27.91</v>
      </c>
      <c r="AI183" s="41">
        <v>27.41</v>
      </c>
      <c r="AJ183" s="41"/>
      <c r="AP183" s="41">
        <v>27.73</v>
      </c>
      <c r="AQ183" s="41">
        <v>27.9</v>
      </c>
      <c r="AR183" s="41">
        <v>27.74</v>
      </c>
    </row>
    <row r="184" spans="1:44" x14ac:dyDescent="0.25">
      <c r="A184" s="37">
        <v>2008</v>
      </c>
      <c r="B184" s="37">
        <v>1</v>
      </c>
      <c r="C184" s="28">
        <f t="shared" si="4"/>
        <v>2008</v>
      </c>
      <c r="F184" s="41">
        <v>27.16</v>
      </c>
      <c r="G184" s="41">
        <v>26.13</v>
      </c>
      <c r="H184" s="41">
        <v>25.64</v>
      </c>
      <c r="I184" s="41">
        <v>25.68</v>
      </c>
      <c r="J184" s="41">
        <v>28.08</v>
      </c>
      <c r="K184" s="41">
        <v>27.18</v>
      </c>
      <c r="L184" s="41">
        <v>26.87</v>
      </c>
      <c r="M184" s="41">
        <v>26.85</v>
      </c>
      <c r="O184" s="41">
        <v>26.52</v>
      </c>
      <c r="P184" s="41"/>
      <c r="Q184" s="41"/>
      <c r="R184" s="41"/>
      <c r="S184" s="41"/>
      <c r="T184" s="41"/>
      <c r="U184" s="41">
        <v>25.64</v>
      </c>
      <c r="V184" s="41"/>
      <c r="W184" s="41"/>
      <c r="X184" s="41">
        <v>26.07</v>
      </c>
      <c r="Y184" s="41">
        <v>25.8</v>
      </c>
      <c r="Z184" s="41">
        <v>25.77</v>
      </c>
      <c r="AA184" s="41"/>
      <c r="AB184" s="41"/>
      <c r="AC184" s="41"/>
      <c r="AD184" s="41"/>
      <c r="AE184" s="41">
        <v>27.91</v>
      </c>
      <c r="AF184" s="41">
        <v>27.94</v>
      </c>
      <c r="AI184" s="41">
        <v>27.61</v>
      </c>
      <c r="AJ184" s="41"/>
      <c r="AP184" s="41">
        <v>27.73</v>
      </c>
      <c r="AQ184" s="41">
        <v>28.16</v>
      </c>
      <c r="AR184" s="41">
        <v>27.88</v>
      </c>
    </row>
    <row r="185" spans="1:44" x14ac:dyDescent="0.25">
      <c r="A185" s="37">
        <v>2008</v>
      </c>
      <c r="B185" s="37">
        <v>2</v>
      </c>
      <c r="C185" s="28">
        <f t="shared" si="4"/>
        <v>2008.0833333333333</v>
      </c>
      <c r="F185" s="41">
        <v>25.43</v>
      </c>
      <c r="G185" s="41">
        <v>24.52</v>
      </c>
      <c r="H185" s="41">
        <v>24.4</v>
      </c>
      <c r="I185" s="41">
        <v>24.41</v>
      </c>
      <c r="J185" s="41">
        <v>26.38</v>
      </c>
      <c r="K185" s="41">
        <v>25.3</v>
      </c>
      <c r="L185" s="41">
        <v>25.5</v>
      </c>
      <c r="M185" s="41">
        <v>25.49</v>
      </c>
      <c r="O185" s="41">
        <v>25.53</v>
      </c>
      <c r="P185" s="41"/>
      <c r="Q185" s="41"/>
      <c r="R185" s="41"/>
      <c r="S185" s="41"/>
      <c r="T185" s="41"/>
      <c r="U185" s="41">
        <v>24.29</v>
      </c>
      <c r="V185" s="41"/>
      <c r="W185" s="41"/>
      <c r="X185" s="41">
        <v>25.03</v>
      </c>
      <c r="Y185" s="41">
        <v>24.51</v>
      </c>
      <c r="Z185" s="41">
        <v>23.46</v>
      </c>
      <c r="AA185" s="41"/>
      <c r="AB185" s="41"/>
      <c r="AC185" s="41"/>
      <c r="AD185" s="41"/>
      <c r="AE185" s="41">
        <v>27.91</v>
      </c>
      <c r="AF185" s="41">
        <v>27.72</v>
      </c>
      <c r="AI185" s="41">
        <v>27.88</v>
      </c>
      <c r="AJ185" s="41"/>
      <c r="AP185" s="41">
        <v>27.82</v>
      </c>
      <c r="AQ185" s="41">
        <v>28.18</v>
      </c>
      <c r="AR185" s="41">
        <v>28.04</v>
      </c>
    </row>
    <row r="186" spans="1:44" x14ac:dyDescent="0.25">
      <c r="A186" s="37">
        <v>2008</v>
      </c>
      <c r="B186" s="37">
        <v>3</v>
      </c>
      <c r="C186" s="28">
        <f t="shared" si="4"/>
        <v>2008.1666666666667</v>
      </c>
      <c r="F186" s="41">
        <v>25.39</v>
      </c>
      <c r="G186" s="41">
        <v>23.98</v>
      </c>
      <c r="H186" s="41">
        <v>24.04</v>
      </c>
      <c r="I186" s="41">
        <v>24.12</v>
      </c>
      <c r="J186" s="41">
        <v>26.22</v>
      </c>
      <c r="K186" s="41">
        <v>25.23</v>
      </c>
      <c r="L186" s="41">
        <v>25.35</v>
      </c>
      <c r="M186" s="41">
        <v>25.44</v>
      </c>
      <c r="O186" s="41">
        <v>25.05</v>
      </c>
      <c r="P186" s="41"/>
      <c r="Q186" s="41"/>
      <c r="R186" s="41"/>
      <c r="S186" s="41"/>
      <c r="T186" s="41"/>
      <c r="U186" s="41">
        <v>23.28</v>
      </c>
      <c r="V186" s="41"/>
      <c r="W186" s="41"/>
      <c r="X186" s="41">
        <v>24.56</v>
      </c>
      <c r="Y186" s="41">
        <v>23.93</v>
      </c>
      <c r="Z186" s="41">
        <v>22.54</v>
      </c>
      <c r="AA186" s="41"/>
      <c r="AB186" s="41"/>
      <c r="AC186" s="41"/>
      <c r="AD186" s="41"/>
      <c r="AE186" s="41">
        <v>27.86</v>
      </c>
      <c r="AF186" s="41">
        <v>27.94</v>
      </c>
      <c r="AI186" s="41">
        <v>27.82</v>
      </c>
      <c r="AJ186" s="41"/>
      <c r="AP186" s="41">
        <v>27.91</v>
      </c>
      <c r="AQ186" s="41">
        <v>28.56</v>
      </c>
      <c r="AR186" s="41">
        <v>27.97</v>
      </c>
    </row>
    <row r="187" spans="1:44" x14ac:dyDescent="0.25">
      <c r="A187" s="37">
        <v>2008</v>
      </c>
      <c r="B187" s="37">
        <v>4</v>
      </c>
      <c r="C187" s="28">
        <f t="shared" si="4"/>
        <v>2008.25</v>
      </c>
      <c r="F187" s="41">
        <v>26.75</v>
      </c>
      <c r="G187" s="41">
        <v>25.83</v>
      </c>
      <c r="H187" s="41">
        <v>25.74</v>
      </c>
      <c r="I187" s="41">
        <v>25.82</v>
      </c>
      <c r="J187" s="41">
        <v>28.12</v>
      </c>
      <c r="K187" s="41">
        <v>27.13</v>
      </c>
      <c r="L187" s="41">
        <v>27.25</v>
      </c>
      <c r="M187" s="41">
        <v>27.33</v>
      </c>
      <c r="O187" s="41">
        <v>26.14</v>
      </c>
      <c r="P187" s="41"/>
      <c r="Q187" s="41"/>
      <c r="R187" s="41"/>
      <c r="S187" s="41"/>
      <c r="T187" s="41"/>
      <c r="U187" s="41">
        <v>25.5</v>
      </c>
      <c r="V187" s="41"/>
      <c r="W187" s="41"/>
      <c r="X187" s="41">
        <v>25.83</v>
      </c>
      <c r="Y187" s="41">
        <v>25.36</v>
      </c>
      <c r="Z187" s="41">
        <v>24.71</v>
      </c>
      <c r="AA187" s="41"/>
      <c r="AB187" s="41"/>
      <c r="AC187" s="41"/>
      <c r="AD187" s="41"/>
      <c r="AE187" s="41">
        <v>27.88</v>
      </c>
      <c r="AF187" s="41">
        <v>28.17</v>
      </c>
      <c r="AI187" s="41">
        <v>27.51</v>
      </c>
      <c r="AJ187" s="41"/>
      <c r="AP187" s="41">
        <v>28.26</v>
      </c>
      <c r="AQ187" s="41">
        <v>28.74</v>
      </c>
      <c r="AR187" s="41">
        <v>28.38</v>
      </c>
    </row>
    <row r="188" spans="1:44" x14ac:dyDescent="0.25">
      <c r="A188" s="37">
        <v>2008</v>
      </c>
      <c r="B188" s="37">
        <v>5</v>
      </c>
      <c r="C188" s="28">
        <f t="shared" si="4"/>
        <v>2008.3333333333333</v>
      </c>
      <c r="F188" s="41">
        <v>27.71</v>
      </c>
      <c r="G188" s="41">
        <v>26.61</v>
      </c>
      <c r="H188" s="41">
        <v>26.53</v>
      </c>
      <c r="I188" s="41">
        <v>26.45</v>
      </c>
      <c r="J188" s="41">
        <v>28.43</v>
      </c>
      <c r="K188" s="41">
        <v>27.4</v>
      </c>
      <c r="L188" s="41">
        <v>27.38</v>
      </c>
      <c r="M188" s="41">
        <v>27.51</v>
      </c>
      <c r="O188" s="41">
        <v>27.21</v>
      </c>
      <c r="P188" s="41"/>
      <c r="Q188" s="41"/>
      <c r="R188" s="41"/>
      <c r="S188" s="41"/>
      <c r="T188" s="41"/>
      <c r="U188" s="41">
        <v>27.45</v>
      </c>
      <c r="V188" s="41"/>
      <c r="W188" s="41"/>
      <c r="X188" s="41">
        <v>27.15</v>
      </c>
      <c r="Y188" s="41">
        <v>26.95</v>
      </c>
      <c r="Z188" s="41">
        <v>27.07</v>
      </c>
      <c r="AA188" s="41"/>
      <c r="AB188" s="41"/>
      <c r="AC188" s="41"/>
      <c r="AD188" s="41"/>
      <c r="AE188" s="41">
        <v>27.8</v>
      </c>
      <c r="AF188" s="41">
        <v>27.86</v>
      </c>
      <c r="AI188" s="41">
        <v>27.4</v>
      </c>
      <c r="AJ188" s="41"/>
      <c r="AP188" s="41">
        <v>28.12</v>
      </c>
      <c r="AQ188" s="41">
        <v>28.51</v>
      </c>
      <c r="AR188" s="41">
        <v>28.07</v>
      </c>
    </row>
    <row r="189" spans="1:44" x14ac:dyDescent="0.25">
      <c r="A189" s="37">
        <v>2008</v>
      </c>
      <c r="B189" s="37">
        <v>6</v>
      </c>
      <c r="C189" s="28">
        <f t="shared" si="4"/>
        <v>2008.4166666666667</v>
      </c>
      <c r="F189" s="41">
        <v>28.49</v>
      </c>
      <c r="G189" s="41">
        <v>27.72</v>
      </c>
      <c r="H189" s="41">
        <v>27.42</v>
      </c>
      <c r="I189" s="41">
        <v>27.36</v>
      </c>
      <c r="J189" s="41">
        <v>29.24</v>
      </c>
      <c r="K189" s="41">
        <v>28.32</v>
      </c>
      <c r="L189" s="41">
        <v>28.2</v>
      </c>
      <c r="M189" s="41">
        <v>28.26</v>
      </c>
      <c r="O189" s="41">
        <v>28.31</v>
      </c>
      <c r="P189" s="41"/>
      <c r="Q189" s="41"/>
      <c r="R189" s="41"/>
      <c r="S189" s="41"/>
      <c r="T189" s="41"/>
      <c r="U189" s="41">
        <v>28.54</v>
      </c>
      <c r="V189" s="41"/>
      <c r="W189" s="41"/>
      <c r="X189" s="41">
        <v>28.15</v>
      </c>
      <c r="Y189" s="41">
        <v>28.13</v>
      </c>
      <c r="Z189" s="41">
        <v>28.52</v>
      </c>
      <c r="AA189" s="41"/>
      <c r="AB189" s="41"/>
      <c r="AC189" s="41"/>
      <c r="AD189" s="41"/>
      <c r="AE189" s="41">
        <v>28.37</v>
      </c>
      <c r="AF189" s="41">
        <v>28.45</v>
      </c>
      <c r="AI189" s="41">
        <v>27.89</v>
      </c>
      <c r="AJ189" s="41"/>
      <c r="AP189" s="41">
        <v>28.2</v>
      </c>
      <c r="AQ189" s="41">
        <v>28.4</v>
      </c>
      <c r="AR189" s="41">
        <v>28.3</v>
      </c>
    </row>
    <row r="190" spans="1:44" x14ac:dyDescent="0.25">
      <c r="A190" s="37">
        <v>2008</v>
      </c>
      <c r="B190" s="37">
        <v>7</v>
      </c>
      <c r="C190" s="28">
        <f t="shared" si="4"/>
        <v>2008.5</v>
      </c>
      <c r="F190" s="41">
        <v>28.39</v>
      </c>
      <c r="G190" s="41">
        <v>27.65</v>
      </c>
      <c r="H190" s="41">
        <v>27.14</v>
      </c>
      <c r="I190" s="41">
        <v>27.2</v>
      </c>
      <c r="J190" s="41">
        <v>29.15</v>
      </c>
      <c r="K190" s="41">
        <v>28.22</v>
      </c>
      <c r="L190" s="41">
        <v>27.77</v>
      </c>
      <c r="M190" s="41">
        <v>27.86</v>
      </c>
      <c r="O190" s="41">
        <v>28.2</v>
      </c>
      <c r="P190" s="41"/>
      <c r="Q190" s="41"/>
      <c r="R190" s="41"/>
      <c r="S190" s="41"/>
      <c r="T190" s="41"/>
      <c r="U190" s="41">
        <v>28.54</v>
      </c>
      <c r="V190" s="41"/>
      <c r="W190" s="41"/>
      <c r="X190" s="41">
        <v>28.05</v>
      </c>
      <c r="Y190" s="41">
        <v>28.06</v>
      </c>
      <c r="Z190" s="41">
        <v>28.41</v>
      </c>
      <c r="AA190" s="41"/>
      <c r="AB190" s="41"/>
      <c r="AC190" s="41"/>
      <c r="AD190" s="41"/>
      <c r="AE190" s="41">
        <v>28.26</v>
      </c>
      <c r="AF190" s="41">
        <v>28.46</v>
      </c>
      <c r="AI190" s="41">
        <v>27.96</v>
      </c>
      <c r="AJ190" s="41"/>
      <c r="AP190" s="41">
        <v>28.26</v>
      </c>
      <c r="AQ190" s="41">
        <v>28.67</v>
      </c>
      <c r="AR190" s="41">
        <v>28.3</v>
      </c>
    </row>
    <row r="191" spans="1:44" x14ac:dyDescent="0.25">
      <c r="A191" s="37">
        <v>2008</v>
      </c>
      <c r="B191" s="37">
        <v>8</v>
      </c>
      <c r="C191" s="28">
        <f t="shared" si="4"/>
        <v>2008.5833333333333</v>
      </c>
      <c r="F191" s="41">
        <v>28.5</v>
      </c>
      <c r="G191" s="41">
        <v>27.81</v>
      </c>
      <c r="H191" s="41">
        <v>27.43</v>
      </c>
      <c r="I191" s="41">
        <v>27.54</v>
      </c>
      <c r="J191" s="41">
        <v>29.12</v>
      </c>
      <c r="K191" s="41">
        <v>28.36</v>
      </c>
      <c r="L191" s="41">
        <v>28.12</v>
      </c>
      <c r="M191" s="41">
        <v>28.05</v>
      </c>
      <c r="O191" s="41">
        <v>28.39</v>
      </c>
      <c r="P191" s="41"/>
      <c r="Q191" s="41"/>
      <c r="R191" s="41"/>
      <c r="S191" s="41"/>
      <c r="T191" s="41"/>
      <c r="U191" s="41">
        <v>28.6</v>
      </c>
      <c r="V191" s="41"/>
      <c r="W191" s="41"/>
      <c r="X191" s="41">
        <v>28.28</v>
      </c>
      <c r="Y191" s="41">
        <v>28.3</v>
      </c>
      <c r="Z191" s="41">
        <v>28.6</v>
      </c>
      <c r="AA191" s="41"/>
      <c r="AB191" s="41"/>
      <c r="AC191" s="41"/>
      <c r="AD191" s="41"/>
      <c r="AE191" s="41">
        <v>28.24</v>
      </c>
      <c r="AF191" s="41">
        <v>28.38</v>
      </c>
      <c r="AI191" s="41">
        <v>27.83</v>
      </c>
      <c r="AJ191" s="41"/>
      <c r="AP191" s="41">
        <v>28.28</v>
      </c>
      <c r="AQ191" s="41">
        <v>28.65</v>
      </c>
      <c r="AR191" s="41">
        <v>28.25</v>
      </c>
    </row>
    <row r="192" spans="1:44" x14ac:dyDescent="0.25">
      <c r="A192" s="37">
        <v>2008</v>
      </c>
      <c r="B192" s="37">
        <v>9</v>
      </c>
      <c r="C192" s="28">
        <f t="shared" si="4"/>
        <v>2008.6666666666667</v>
      </c>
      <c r="F192" s="41">
        <v>28.64</v>
      </c>
      <c r="G192" s="41">
        <v>27.73</v>
      </c>
      <c r="H192" s="41">
        <v>27.3</v>
      </c>
      <c r="I192" s="41">
        <v>27.45</v>
      </c>
      <c r="J192" s="41">
        <v>29.43</v>
      </c>
      <c r="K192" s="41">
        <v>28.72</v>
      </c>
      <c r="L192" s="41">
        <v>28.45</v>
      </c>
      <c r="M192" s="41">
        <v>28.5</v>
      </c>
      <c r="O192" s="41">
        <v>28.06</v>
      </c>
      <c r="P192" s="41"/>
      <c r="Q192" s="41"/>
      <c r="R192" s="41"/>
      <c r="S192" s="41"/>
      <c r="T192" s="41"/>
      <c r="U192" s="41">
        <v>28.37</v>
      </c>
      <c r="V192" s="41"/>
      <c r="W192" s="41"/>
      <c r="X192" s="41">
        <v>28.31</v>
      </c>
      <c r="Y192" s="41">
        <v>28.16</v>
      </c>
      <c r="Z192" s="41">
        <v>28.43</v>
      </c>
      <c r="AA192" s="41"/>
      <c r="AB192" s="41"/>
      <c r="AC192" s="41"/>
      <c r="AD192" s="41"/>
      <c r="AE192" s="41">
        <v>27.86</v>
      </c>
      <c r="AF192" s="41">
        <v>28.05</v>
      </c>
      <c r="AI192" s="41">
        <v>27.52</v>
      </c>
      <c r="AJ192" s="41"/>
      <c r="AP192" s="41">
        <v>27.91</v>
      </c>
      <c r="AQ192" s="41">
        <v>28.06</v>
      </c>
      <c r="AR192" s="41">
        <v>27.98</v>
      </c>
    </row>
    <row r="193" spans="1:44" x14ac:dyDescent="0.25">
      <c r="A193" s="37">
        <v>2008</v>
      </c>
      <c r="B193" s="37">
        <v>10</v>
      </c>
      <c r="C193" s="28">
        <f t="shared" si="4"/>
        <v>2008.75</v>
      </c>
      <c r="F193" s="41">
        <v>28.71</v>
      </c>
      <c r="G193" s="41">
        <v>27.81</v>
      </c>
      <c r="H193" s="41">
        <v>27.46</v>
      </c>
      <c r="I193" s="41">
        <v>27.45</v>
      </c>
      <c r="J193" s="41">
        <v>29.47</v>
      </c>
      <c r="K193" s="41">
        <v>28.48</v>
      </c>
      <c r="L193" s="41">
        <v>28.4</v>
      </c>
      <c r="M193" s="41">
        <v>28.37</v>
      </c>
      <c r="O193" s="41">
        <v>28.25</v>
      </c>
      <c r="P193" s="41"/>
      <c r="Q193" s="41"/>
      <c r="R193" s="41"/>
      <c r="S193" s="41"/>
      <c r="T193" s="41"/>
      <c r="U193" s="41">
        <v>28.48</v>
      </c>
      <c r="V193" s="41"/>
      <c r="W193" s="41"/>
      <c r="X193" s="41">
        <v>28.18</v>
      </c>
      <c r="Y193" s="41">
        <v>28.15</v>
      </c>
      <c r="Z193" s="41">
        <v>28.63</v>
      </c>
      <c r="AA193" s="41"/>
      <c r="AB193" s="41"/>
      <c r="AC193" s="41"/>
      <c r="AD193" s="41"/>
      <c r="AE193" s="41">
        <v>27.59</v>
      </c>
      <c r="AF193" s="41">
        <v>27.88</v>
      </c>
      <c r="AI193" s="41">
        <v>27.39</v>
      </c>
      <c r="AJ193" s="41"/>
      <c r="AP193" s="41">
        <v>27.69</v>
      </c>
      <c r="AQ193" s="41">
        <v>27.91</v>
      </c>
      <c r="AR193" s="41">
        <v>27.71</v>
      </c>
    </row>
    <row r="194" spans="1:44" x14ac:dyDescent="0.25">
      <c r="A194" s="37">
        <v>2008</v>
      </c>
      <c r="B194" s="37">
        <v>11</v>
      </c>
      <c r="C194" s="28">
        <f t="shared" si="4"/>
        <v>2008.8333333333333</v>
      </c>
      <c r="F194" s="41">
        <v>28.14</v>
      </c>
      <c r="G194" s="41">
        <v>27.14</v>
      </c>
      <c r="H194" s="41">
        <v>26.27</v>
      </c>
      <c r="I194" s="41">
        <v>26.48</v>
      </c>
      <c r="J194" s="41">
        <v>28.85</v>
      </c>
      <c r="K194" s="41">
        <v>27.82</v>
      </c>
      <c r="L194" s="41">
        <v>27.55</v>
      </c>
      <c r="M194" s="41">
        <v>27.64</v>
      </c>
      <c r="O194" s="41">
        <v>27.48</v>
      </c>
      <c r="P194" s="41"/>
      <c r="Q194" s="41"/>
      <c r="R194" s="41"/>
      <c r="S194" s="41"/>
      <c r="T194" s="41"/>
      <c r="U194" s="41">
        <v>27.8</v>
      </c>
      <c r="V194" s="41"/>
      <c r="W194" s="41"/>
      <c r="X194" s="41">
        <v>27.58</v>
      </c>
      <c r="Y194" s="41">
        <v>27.44</v>
      </c>
      <c r="Z194" s="41">
        <v>27.72</v>
      </c>
      <c r="AA194" s="41"/>
      <c r="AB194" s="41"/>
      <c r="AC194" s="41"/>
      <c r="AD194" s="41"/>
      <c r="AE194" s="41">
        <v>27.79</v>
      </c>
      <c r="AF194" s="41">
        <v>28.06</v>
      </c>
      <c r="AI194" s="41">
        <v>27.51</v>
      </c>
      <c r="AJ194" s="41"/>
      <c r="AP194" s="41">
        <v>27.82</v>
      </c>
      <c r="AQ194" s="41">
        <v>27.94</v>
      </c>
      <c r="AR194" s="41">
        <v>27.83</v>
      </c>
    </row>
    <row r="195" spans="1:44" x14ac:dyDescent="0.25">
      <c r="A195" s="37">
        <v>2008</v>
      </c>
      <c r="B195" s="37">
        <v>12</v>
      </c>
      <c r="C195" s="28">
        <f t="shared" si="4"/>
        <v>2008.9166666666667</v>
      </c>
      <c r="F195" s="41">
        <v>27.92</v>
      </c>
      <c r="G195" s="41">
        <v>26.81</v>
      </c>
      <c r="H195" s="41">
        <v>26.25</v>
      </c>
      <c r="I195" s="41">
        <v>26.2</v>
      </c>
      <c r="J195" s="41">
        <v>28.74</v>
      </c>
      <c r="K195" s="41">
        <v>27.82</v>
      </c>
      <c r="L195" s="41">
        <v>27.31</v>
      </c>
      <c r="M195" s="41">
        <v>27.36</v>
      </c>
      <c r="O195" s="41">
        <v>27.22</v>
      </c>
      <c r="P195" s="41"/>
      <c r="Q195" s="41"/>
      <c r="R195" s="41"/>
      <c r="S195" s="41"/>
      <c r="T195" s="41"/>
      <c r="U195" s="41">
        <v>27.16</v>
      </c>
      <c r="V195" s="41"/>
      <c r="W195" s="41"/>
      <c r="X195" s="41">
        <v>27.08</v>
      </c>
      <c r="Y195" s="41">
        <v>26.93</v>
      </c>
      <c r="Z195" s="41">
        <v>27.07</v>
      </c>
      <c r="AA195" s="41"/>
      <c r="AB195" s="41"/>
      <c r="AC195" s="41"/>
      <c r="AD195" s="41"/>
      <c r="AE195" s="41">
        <v>27.89</v>
      </c>
      <c r="AF195" s="41">
        <v>28.07</v>
      </c>
      <c r="AI195" s="41">
        <v>27.57</v>
      </c>
      <c r="AJ195" s="41"/>
      <c r="AP195" s="41">
        <v>27.78</v>
      </c>
      <c r="AQ195" s="41">
        <v>28.44</v>
      </c>
      <c r="AR195" s="41">
        <v>27.9</v>
      </c>
    </row>
    <row r="196" spans="1:44" x14ac:dyDescent="0.25">
      <c r="A196" s="37">
        <v>2009</v>
      </c>
      <c r="B196" s="37">
        <v>1</v>
      </c>
      <c r="C196" s="28">
        <f t="shared" si="4"/>
        <v>2009</v>
      </c>
      <c r="F196" s="41">
        <v>27.68</v>
      </c>
      <c r="G196" s="41">
        <v>26.22</v>
      </c>
      <c r="H196" s="41">
        <v>25.68</v>
      </c>
      <c r="I196" s="41">
        <v>25.65</v>
      </c>
      <c r="J196" s="41">
        <v>27.99</v>
      </c>
      <c r="K196" s="41">
        <v>26.79</v>
      </c>
      <c r="L196" s="41">
        <v>26.59</v>
      </c>
      <c r="M196" s="41">
        <v>26.57</v>
      </c>
      <c r="O196" s="41">
        <v>26.11</v>
      </c>
      <c r="P196" s="41"/>
      <c r="Q196" s="41"/>
      <c r="R196" s="41"/>
      <c r="S196" s="41"/>
      <c r="T196" s="41"/>
      <c r="U196" s="41">
        <v>25.62</v>
      </c>
      <c r="V196" s="41"/>
      <c r="W196" s="41"/>
      <c r="X196" s="41">
        <v>25.88</v>
      </c>
      <c r="Y196" s="41">
        <v>25.58</v>
      </c>
      <c r="Z196" s="41">
        <v>25.18</v>
      </c>
      <c r="AA196" s="41"/>
      <c r="AB196" s="41"/>
      <c r="AC196" s="41"/>
      <c r="AD196" s="41"/>
      <c r="AE196" s="41">
        <v>27.95</v>
      </c>
      <c r="AF196" s="41">
        <v>27.9</v>
      </c>
      <c r="AI196" s="41">
        <v>27.58</v>
      </c>
      <c r="AJ196" s="41"/>
      <c r="AP196" s="41">
        <v>27.76</v>
      </c>
      <c r="AQ196" s="41">
        <v>28.72</v>
      </c>
      <c r="AR196" s="41">
        <v>27.93</v>
      </c>
    </row>
    <row r="197" spans="1:44" x14ac:dyDescent="0.25">
      <c r="A197" s="37">
        <v>2009</v>
      </c>
      <c r="B197" s="37">
        <v>2</v>
      </c>
      <c r="C197" s="28">
        <f t="shared" si="4"/>
        <v>2009.0833333333333</v>
      </c>
      <c r="F197" s="41">
        <v>24.98</v>
      </c>
      <c r="G197" s="41">
        <v>23.48</v>
      </c>
      <c r="H197" s="41">
        <v>23.92</v>
      </c>
      <c r="I197" s="41">
        <v>23.95</v>
      </c>
      <c r="J197" s="41">
        <v>25.93</v>
      </c>
      <c r="K197" s="41">
        <v>24.85</v>
      </c>
      <c r="L197" s="41">
        <v>24.94</v>
      </c>
      <c r="M197" s="41">
        <v>24.93</v>
      </c>
      <c r="O197" s="41">
        <v>23.42</v>
      </c>
      <c r="P197" s="41"/>
      <c r="Q197" s="41"/>
      <c r="R197" s="41"/>
      <c r="S197" s="41"/>
      <c r="T197" s="41"/>
      <c r="U197" s="41">
        <v>21.76</v>
      </c>
      <c r="V197" s="41"/>
      <c r="W197" s="41"/>
      <c r="X197" s="41">
        <v>23.11</v>
      </c>
      <c r="Y197" s="41">
        <v>22.38</v>
      </c>
      <c r="Z197" s="41">
        <v>21.22</v>
      </c>
      <c r="AA197" s="41"/>
      <c r="AB197" s="41"/>
      <c r="AC197" s="41"/>
      <c r="AD197" s="41"/>
      <c r="AE197" s="41">
        <v>27.85</v>
      </c>
      <c r="AF197" s="41">
        <v>27.78</v>
      </c>
      <c r="AI197" s="41">
        <v>27.19</v>
      </c>
      <c r="AJ197" s="41"/>
      <c r="AP197" s="41">
        <v>27.74</v>
      </c>
      <c r="AQ197" s="41">
        <v>28.23</v>
      </c>
      <c r="AR197" s="41">
        <v>27.85</v>
      </c>
    </row>
    <row r="198" spans="1:44" x14ac:dyDescent="0.25">
      <c r="A198" s="37">
        <v>2009</v>
      </c>
      <c r="B198" s="37">
        <v>3</v>
      </c>
      <c r="C198" s="28">
        <f t="shared" si="4"/>
        <v>2009.1666666666667</v>
      </c>
      <c r="F198" s="41">
        <v>22.55</v>
      </c>
      <c r="G198" s="41">
        <v>22.01</v>
      </c>
      <c r="H198" s="41">
        <v>22.33</v>
      </c>
      <c r="I198" s="41">
        <v>22.18</v>
      </c>
      <c r="J198" s="41">
        <v>24.23</v>
      </c>
      <c r="K198" s="41">
        <v>22.82</v>
      </c>
      <c r="L198" s="41">
        <v>23.18</v>
      </c>
      <c r="M198" s="41">
        <v>23.1</v>
      </c>
      <c r="O198" s="41">
        <v>21.2</v>
      </c>
      <c r="P198" s="41"/>
      <c r="Q198" s="41"/>
      <c r="R198" s="41"/>
      <c r="S198" s="41"/>
      <c r="T198" s="41"/>
      <c r="U198" s="41">
        <v>18.850000000000001</v>
      </c>
      <c r="V198" s="41"/>
      <c r="W198" s="41"/>
      <c r="X198" s="41">
        <v>19.52</v>
      </c>
      <c r="Y198" s="41">
        <v>18.87</v>
      </c>
      <c r="Z198" s="41">
        <v>18.190000000000001</v>
      </c>
      <c r="AA198" s="41"/>
      <c r="AB198" s="41"/>
      <c r="AC198" s="41"/>
      <c r="AD198" s="41"/>
      <c r="AE198" s="41">
        <v>27.35</v>
      </c>
      <c r="AF198" s="41">
        <v>27.89</v>
      </c>
      <c r="AI198" s="41">
        <v>27.79</v>
      </c>
      <c r="AJ198" s="41"/>
      <c r="AP198" s="41">
        <v>27.61</v>
      </c>
      <c r="AQ198" s="41">
        <v>29.06</v>
      </c>
      <c r="AR198" s="41">
        <v>27.89</v>
      </c>
    </row>
    <row r="199" spans="1:44" x14ac:dyDescent="0.25">
      <c r="A199" s="37">
        <v>2009</v>
      </c>
      <c r="B199" s="37">
        <v>4</v>
      </c>
      <c r="C199" s="28">
        <f t="shared" si="4"/>
        <v>2009.25</v>
      </c>
      <c r="F199" s="41">
        <v>25.95</v>
      </c>
      <c r="G199" s="41">
        <v>24.72</v>
      </c>
      <c r="H199" s="41">
        <v>24.98</v>
      </c>
      <c r="I199" s="41">
        <v>25.09</v>
      </c>
      <c r="J199" s="41">
        <v>27.05</v>
      </c>
      <c r="K199" s="41">
        <v>25.98</v>
      </c>
      <c r="L199" s="41">
        <v>26.32</v>
      </c>
      <c r="M199" s="41">
        <v>26.32</v>
      </c>
      <c r="O199" s="41">
        <v>25.58</v>
      </c>
      <c r="P199" s="41"/>
      <c r="Q199" s="41"/>
      <c r="R199" s="41"/>
      <c r="S199" s="41"/>
      <c r="T199" s="41"/>
      <c r="U199" s="41">
        <v>24.12</v>
      </c>
      <c r="V199" s="41"/>
      <c r="W199" s="41"/>
      <c r="X199" s="41">
        <v>24.89</v>
      </c>
      <c r="Y199" s="41">
        <v>24.31</v>
      </c>
      <c r="Z199" s="41">
        <v>23.91</v>
      </c>
      <c r="AA199" s="41"/>
      <c r="AB199" s="41"/>
      <c r="AC199" s="41"/>
      <c r="AD199" s="41"/>
      <c r="AE199" s="41">
        <v>28.44</v>
      </c>
      <c r="AF199" s="41">
        <v>28.8</v>
      </c>
      <c r="AI199" s="41">
        <v>28.23</v>
      </c>
      <c r="AJ199" s="41"/>
      <c r="AP199" s="41">
        <v>28.97</v>
      </c>
      <c r="AQ199" s="41">
        <v>29.69</v>
      </c>
      <c r="AR199" s="41">
        <v>29.12</v>
      </c>
    </row>
    <row r="200" spans="1:44" x14ac:dyDescent="0.25">
      <c r="A200" s="37">
        <v>2009</v>
      </c>
      <c r="B200" s="37">
        <v>5</v>
      </c>
      <c r="C200" s="28">
        <f t="shared" si="4"/>
        <v>2009.3333333333333</v>
      </c>
      <c r="F200" s="41">
        <v>28.05</v>
      </c>
      <c r="G200" s="41">
        <v>26.82</v>
      </c>
      <c r="H200" s="41">
        <v>27.19</v>
      </c>
      <c r="I200" s="41">
        <v>27.43</v>
      </c>
      <c r="J200" s="41">
        <v>28.69</v>
      </c>
      <c r="K200" s="41">
        <v>27.68</v>
      </c>
      <c r="L200" s="41">
        <v>28.19</v>
      </c>
      <c r="M200" s="41">
        <v>28.15</v>
      </c>
      <c r="O200" s="41">
        <v>27.66</v>
      </c>
      <c r="P200" s="41"/>
      <c r="Q200" s="41"/>
      <c r="R200" s="41"/>
      <c r="S200" s="41"/>
      <c r="T200" s="41"/>
      <c r="U200" s="41">
        <v>27.5</v>
      </c>
      <c r="V200" s="41"/>
      <c r="W200" s="41"/>
      <c r="X200" s="41">
        <v>27.43</v>
      </c>
      <c r="Y200" s="41">
        <v>27.14</v>
      </c>
      <c r="Z200" s="41">
        <v>27.37</v>
      </c>
      <c r="AA200" s="41"/>
      <c r="AB200" s="41"/>
      <c r="AC200" s="41"/>
      <c r="AD200" s="41"/>
      <c r="AE200" s="41">
        <v>28.26</v>
      </c>
      <c r="AF200" s="41">
        <v>28.15</v>
      </c>
      <c r="AI200" s="41">
        <v>27.55</v>
      </c>
      <c r="AJ200" s="41"/>
      <c r="AP200" s="41">
        <v>28.14</v>
      </c>
      <c r="AQ200" s="41">
        <v>28.87</v>
      </c>
      <c r="AR200" s="41">
        <v>28.44</v>
      </c>
    </row>
    <row r="201" spans="1:44" x14ac:dyDescent="0.25">
      <c r="A201" s="37">
        <v>2009</v>
      </c>
      <c r="B201" s="37">
        <v>6</v>
      </c>
      <c r="C201" s="28">
        <f t="shared" si="4"/>
        <v>2009.4166666666667</v>
      </c>
      <c r="F201" s="41">
        <v>28.73</v>
      </c>
      <c r="G201" s="41">
        <v>27.85</v>
      </c>
      <c r="H201" s="41">
        <v>27.74</v>
      </c>
      <c r="I201" s="41">
        <v>28.03</v>
      </c>
      <c r="J201" s="41">
        <v>29.53</v>
      </c>
      <c r="K201" s="41">
        <v>28.67</v>
      </c>
      <c r="L201" s="41">
        <v>28.82</v>
      </c>
      <c r="M201" s="41">
        <v>28.79</v>
      </c>
      <c r="O201" s="41">
        <v>28.35</v>
      </c>
      <c r="P201" s="41"/>
      <c r="Q201" s="41"/>
      <c r="R201" s="41"/>
      <c r="S201" s="41"/>
      <c r="T201" s="41"/>
      <c r="U201" s="41">
        <v>28.5</v>
      </c>
      <c r="V201" s="41"/>
      <c r="W201" s="41"/>
      <c r="X201" s="41">
        <v>28.23</v>
      </c>
      <c r="Y201" s="41">
        <v>28.17</v>
      </c>
      <c r="Z201" s="41">
        <v>28.66</v>
      </c>
      <c r="AA201" s="41"/>
      <c r="AB201" s="41"/>
      <c r="AC201" s="41"/>
      <c r="AD201" s="41"/>
      <c r="AE201" s="41">
        <v>28.52</v>
      </c>
      <c r="AF201" s="41">
        <v>28.5</v>
      </c>
      <c r="AG201" s="41">
        <v>27.92</v>
      </c>
      <c r="AH201" s="41">
        <v>28.18</v>
      </c>
      <c r="AI201" s="41">
        <v>28.26</v>
      </c>
      <c r="AJ201" s="41">
        <v>28</v>
      </c>
      <c r="AK201" s="41">
        <v>28.17</v>
      </c>
      <c r="AL201" s="41"/>
      <c r="AM201" s="41"/>
      <c r="AN201" s="41"/>
      <c r="AO201" s="41"/>
      <c r="AP201" s="41">
        <v>28.48</v>
      </c>
      <c r="AQ201" s="41">
        <v>29.2</v>
      </c>
      <c r="AR201" s="41">
        <v>28.52</v>
      </c>
    </row>
    <row r="202" spans="1:44" x14ac:dyDescent="0.25">
      <c r="A202" s="37">
        <v>2009</v>
      </c>
      <c r="B202" s="37">
        <v>7</v>
      </c>
      <c r="C202" s="28">
        <f t="shared" si="4"/>
        <v>2009.5</v>
      </c>
      <c r="F202" s="41">
        <v>28.63</v>
      </c>
      <c r="G202" s="41">
        <v>27.76</v>
      </c>
      <c r="H202" s="41">
        <v>27.71</v>
      </c>
      <c r="I202" s="41">
        <v>27.86</v>
      </c>
      <c r="J202" s="41">
        <v>29.53</v>
      </c>
      <c r="K202" s="41">
        <v>28.69</v>
      </c>
      <c r="L202" s="41">
        <v>28.61</v>
      </c>
      <c r="M202" s="41">
        <v>28.64</v>
      </c>
      <c r="O202" s="41">
        <v>28.55</v>
      </c>
      <c r="P202" s="41"/>
      <c r="Q202" s="41"/>
      <c r="R202" s="41"/>
      <c r="S202" s="41"/>
      <c r="T202" s="41"/>
      <c r="U202" s="41">
        <v>28.62</v>
      </c>
      <c r="V202" s="41"/>
      <c r="W202" s="41"/>
      <c r="X202" s="41">
        <v>28.32</v>
      </c>
      <c r="Y202" s="41"/>
      <c r="Z202" s="41">
        <v>28.64</v>
      </c>
      <c r="AA202" s="41"/>
      <c r="AB202" s="41"/>
      <c r="AC202" s="41"/>
      <c r="AD202" s="41"/>
      <c r="AE202" s="41">
        <v>28.63</v>
      </c>
      <c r="AF202" s="41">
        <v>28.75</v>
      </c>
      <c r="AG202" s="41">
        <v>28.06</v>
      </c>
      <c r="AH202" s="41">
        <v>28.24</v>
      </c>
      <c r="AI202" s="41">
        <v>28.24</v>
      </c>
      <c r="AJ202" s="41">
        <v>27.96</v>
      </c>
      <c r="AK202" s="41">
        <v>28.13</v>
      </c>
      <c r="AL202" s="41"/>
      <c r="AM202" s="41"/>
      <c r="AN202" s="41"/>
      <c r="AO202" s="41"/>
      <c r="AP202" s="41">
        <v>28.56</v>
      </c>
      <c r="AQ202" s="41">
        <v>29.4</v>
      </c>
      <c r="AR202" s="41">
        <v>28.63</v>
      </c>
    </row>
    <row r="203" spans="1:44" x14ac:dyDescent="0.25">
      <c r="A203" s="37">
        <v>2009</v>
      </c>
      <c r="B203" s="37">
        <v>8</v>
      </c>
      <c r="C203" s="28">
        <f t="shared" si="4"/>
        <v>2009.5833333333333</v>
      </c>
      <c r="F203" s="41">
        <v>28.94</v>
      </c>
      <c r="G203" s="41">
        <v>27.94</v>
      </c>
      <c r="H203" s="41">
        <v>28.08</v>
      </c>
      <c r="I203" s="41">
        <v>28.09</v>
      </c>
      <c r="J203" s="41">
        <v>29.81</v>
      </c>
      <c r="K203" s="41">
        <v>28.85</v>
      </c>
      <c r="L203" s="41">
        <v>28.91</v>
      </c>
      <c r="M203" s="41">
        <v>28.88</v>
      </c>
      <c r="O203" s="41">
        <v>28.9</v>
      </c>
      <c r="P203" s="41"/>
      <c r="Q203" s="41"/>
      <c r="R203" s="41"/>
      <c r="S203" s="41"/>
      <c r="T203" s="41"/>
      <c r="U203" s="41">
        <v>28.45</v>
      </c>
      <c r="V203" s="41"/>
      <c r="W203" s="41"/>
      <c r="X203" s="41">
        <v>28.66</v>
      </c>
      <c r="Y203" s="41"/>
      <c r="Z203" s="41">
        <v>28.62</v>
      </c>
      <c r="AA203" s="41"/>
      <c r="AB203" s="41"/>
      <c r="AC203" s="41"/>
      <c r="AD203" s="41"/>
      <c r="AE203" s="41">
        <v>28.8</v>
      </c>
      <c r="AF203" s="41">
        <v>28.93</v>
      </c>
      <c r="AG203" s="41">
        <v>28.16</v>
      </c>
      <c r="AH203" s="41">
        <v>28.36</v>
      </c>
      <c r="AI203" s="41">
        <v>28.4</v>
      </c>
      <c r="AJ203" s="41">
        <v>28.09</v>
      </c>
      <c r="AK203" s="41">
        <v>28.13</v>
      </c>
      <c r="AL203" s="41"/>
      <c r="AM203" s="41"/>
      <c r="AN203" s="41"/>
      <c r="AO203" s="41"/>
      <c r="AP203" s="41">
        <v>28.72</v>
      </c>
      <c r="AQ203" s="41">
        <v>29.44</v>
      </c>
      <c r="AR203" s="41">
        <v>28.75</v>
      </c>
    </row>
    <row r="204" spans="1:44" x14ac:dyDescent="0.25">
      <c r="A204" s="37">
        <v>2009</v>
      </c>
      <c r="B204" s="37">
        <v>9</v>
      </c>
      <c r="C204" s="28">
        <f t="shared" si="4"/>
        <v>2009.6666666666667</v>
      </c>
      <c r="F204" s="41">
        <v>29.3</v>
      </c>
      <c r="G204" s="41">
        <v>28.18</v>
      </c>
      <c r="H204" s="41">
        <v>28.4</v>
      </c>
      <c r="I204" s="41">
        <v>28.41</v>
      </c>
      <c r="J204" s="41">
        <v>30.16</v>
      </c>
      <c r="K204" s="41">
        <v>28.97</v>
      </c>
      <c r="L204" s="41">
        <v>29.23</v>
      </c>
      <c r="M204" s="41">
        <v>29.27</v>
      </c>
      <c r="O204" s="41">
        <v>28.95</v>
      </c>
      <c r="P204" s="41"/>
      <c r="Q204" s="41"/>
      <c r="R204" s="41"/>
      <c r="S204" s="41"/>
      <c r="T204" s="41"/>
      <c r="U204" s="41">
        <v>28.48</v>
      </c>
      <c r="V204" s="41"/>
      <c r="W204" s="41"/>
      <c r="X204" s="41">
        <v>28.65</v>
      </c>
      <c r="Y204" s="41"/>
      <c r="Z204" s="41">
        <v>28.66</v>
      </c>
      <c r="AA204" s="41"/>
      <c r="AB204" s="41"/>
      <c r="AC204" s="41"/>
      <c r="AD204" s="41"/>
      <c r="AE204" s="41">
        <v>28.71</v>
      </c>
      <c r="AF204" s="41">
        <v>28.89</v>
      </c>
      <c r="AG204" s="41">
        <v>28.03</v>
      </c>
      <c r="AH204" s="41">
        <v>28.46</v>
      </c>
      <c r="AI204" s="41">
        <v>28.46</v>
      </c>
      <c r="AJ204" s="41">
        <v>28.06</v>
      </c>
      <c r="AK204" s="41">
        <v>28.12</v>
      </c>
      <c r="AL204" s="41"/>
      <c r="AM204" s="41"/>
      <c r="AN204" s="41"/>
      <c r="AO204" s="41"/>
      <c r="AP204" s="41">
        <v>28.99</v>
      </c>
      <c r="AQ204" s="41">
        <v>29.54</v>
      </c>
      <c r="AR204" s="41">
        <v>28.88</v>
      </c>
    </row>
    <row r="205" spans="1:44" x14ac:dyDescent="0.25">
      <c r="A205" s="37">
        <v>2009</v>
      </c>
      <c r="B205" s="37">
        <v>10</v>
      </c>
      <c r="C205" s="28">
        <f t="shared" si="4"/>
        <v>2009.75</v>
      </c>
      <c r="F205" s="41">
        <v>29.11</v>
      </c>
      <c r="G205" s="41">
        <v>27.92</v>
      </c>
      <c r="H205" s="41">
        <v>28.21</v>
      </c>
      <c r="I205" s="41">
        <v>28.14</v>
      </c>
      <c r="J205" s="41">
        <v>29.45</v>
      </c>
      <c r="K205" s="41">
        <v>28.5</v>
      </c>
      <c r="L205" s="41">
        <v>28.97</v>
      </c>
      <c r="M205" s="41">
        <v>28.93</v>
      </c>
      <c r="O205" s="41">
        <v>28.51</v>
      </c>
      <c r="P205" s="41"/>
      <c r="Q205" s="41"/>
      <c r="R205" s="41"/>
      <c r="S205" s="41"/>
      <c r="T205" s="41"/>
      <c r="U205" s="41">
        <v>28.27</v>
      </c>
      <c r="V205" s="41"/>
      <c r="W205" s="41"/>
      <c r="X205" s="41">
        <v>28.58</v>
      </c>
      <c r="Y205" s="41"/>
      <c r="Z205" s="41">
        <v>28.53</v>
      </c>
      <c r="AA205" s="41"/>
      <c r="AB205" s="41"/>
      <c r="AC205" s="41"/>
      <c r="AD205" s="41"/>
      <c r="AE205" s="41">
        <v>28.2</v>
      </c>
      <c r="AF205" s="41">
        <v>28.46</v>
      </c>
      <c r="AG205" s="41">
        <v>27.64</v>
      </c>
      <c r="AH205" s="41">
        <v>27.65</v>
      </c>
      <c r="AI205" s="41">
        <v>28.3</v>
      </c>
      <c r="AJ205" s="41">
        <v>27.52</v>
      </c>
      <c r="AK205" s="41">
        <v>27.41</v>
      </c>
      <c r="AL205" s="41"/>
      <c r="AM205" s="41"/>
      <c r="AN205" s="41"/>
      <c r="AO205" s="41"/>
      <c r="AP205" s="41">
        <v>28.86</v>
      </c>
      <c r="AQ205" s="41">
        <v>28.93</v>
      </c>
      <c r="AR205" s="41">
        <v>28.65</v>
      </c>
    </row>
    <row r="206" spans="1:44" x14ac:dyDescent="0.25">
      <c r="A206" s="37">
        <v>2009</v>
      </c>
      <c r="B206" s="37">
        <v>11</v>
      </c>
      <c r="C206" s="28">
        <f t="shared" si="4"/>
        <v>2009.8333333333333</v>
      </c>
      <c r="F206" s="41">
        <v>28.62</v>
      </c>
      <c r="G206" s="41">
        <v>27.68</v>
      </c>
      <c r="H206" s="41">
        <v>27.71</v>
      </c>
      <c r="I206" s="41">
        <v>27.6</v>
      </c>
      <c r="J206" s="41">
        <v>29.21</v>
      </c>
      <c r="K206" s="41">
        <v>28.19</v>
      </c>
      <c r="L206" s="41">
        <v>28.23</v>
      </c>
      <c r="M206" s="41">
        <v>28.18</v>
      </c>
      <c r="O206" s="41">
        <v>28.37</v>
      </c>
      <c r="P206" s="41"/>
      <c r="Q206" s="41"/>
      <c r="R206" s="41"/>
      <c r="S206" s="41"/>
      <c r="T206" s="41"/>
      <c r="U206" s="41">
        <v>28.38</v>
      </c>
      <c r="V206" s="41"/>
      <c r="W206" s="41"/>
      <c r="X206" s="41">
        <v>28.35</v>
      </c>
      <c r="Y206" s="41"/>
      <c r="Z206" s="41">
        <v>28.21</v>
      </c>
      <c r="AA206" s="41"/>
      <c r="AB206" s="41"/>
      <c r="AC206" s="41"/>
      <c r="AD206" s="41"/>
      <c r="AE206" s="41">
        <v>28.2</v>
      </c>
      <c r="AF206" s="41">
        <v>28.36</v>
      </c>
      <c r="AG206" s="41">
        <v>27.86</v>
      </c>
      <c r="AH206" s="41">
        <v>27.96</v>
      </c>
      <c r="AI206" s="41">
        <v>28.29</v>
      </c>
      <c r="AJ206" s="41">
        <v>27.78</v>
      </c>
      <c r="AK206" s="41">
        <v>27.77</v>
      </c>
      <c r="AL206" s="41"/>
      <c r="AM206" s="41"/>
      <c r="AN206" s="41"/>
      <c r="AO206" s="41"/>
      <c r="AP206" s="41">
        <v>28.66</v>
      </c>
      <c r="AQ206" s="41">
        <v>28.78</v>
      </c>
      <c r="AR206" s="41">
        <v>28.54</v>
      </c>
    </row>
    <row r="207" spans="1:44" x14ac:dyDescent="0.25">
      <c r="A207" s="37">
        <v>2009</v>
      </c>
      <c r="B207" s="37">
        <v>12</v>
      </c>
      <c r="C207" s="28">
        <f t="shared" si="4"/>
        <v>2009.9166666666667</v>
      </c>
      <c r="F207" s="41">
        <v>28.78</v>
      </c>
      <c r="G207" s="41">
        <v>27.77</v>
      </c>
      <c r="H207" s="41">
        <v>27.62</v>
      </c>
      <c r="I207" s="41">
        <v>27.66</v>
      </c>
      <c r="J207" s="41">
        <v>29.63</v>
      </c>
      <c r="K207" s="41">
        <v>28.63</v>
      </c>
      <c r="L207" s="41">
        <v>28.39</v>
      </c>
      <c r="M207" s="41">
        <v>28.5</v>
      </c>
      <c r="O207" s="41">
        <v>28.29</v>
      </c>
      <c r="P207" s="41"/>
      <c r="Q207" s="41"/>
      <c r="R207" s="41"/>
      <c r="S207" s="41"/>
      <c r="T207" s="41"/>
      <c r="U207" s="41">
        <v>28.15</v>
      </c>
      <c r="V207" s="41"/>
      <c r="W207" s="41"/>
      <c r="X207" s="41">
        <v>28.31</v>
      </c>
      <c r="Y207" s="41"/>
      <c r="Z207" s="41">
        <v>28.03</v>
      </c>
      <c r="AA207" s="41"/>
      <c r="AB207" s="41"/>
      <c r="AC207" s="41"/>
      <c r="AD207" s="41"/>
      <c r="AE207" s="41">
        <v>29.12</v>
      </c>
      <c r="AF207" s="41">
        <v>28.95</v>
      </c>
      <c r="AG207" s="41">
        <v>28.27</v>
      </c>
      <c r="AH207" s="41">
        <v>28.78</v>
      </c>
      <c r="AI207" s="41">
        <v>28.7</v>
      </c>
      <c r="AJ207" s="41">
        <v>28.36</v>
      </c>
      <c r="AK207" s="41">
        <v>28.55</v>
      </c>
      <c r="AL207" s="41"/>
      <c r="AM207" s="41"/>
      <c r="AN207" s="41"/>
      <c r="AO207" s="41"/>
      <c r="AP207" s="41">
        <v>29.41</v>
      </c>
      <c r="AQ207" s="41">
        <v>29.54</v>
      </c>
      <c r="AR207" s="41">
        <v>29.26</v>
      </c>
    </row>
    <row r="208" spans="1:44" x14ac:dyDescent="0.25">
      <c r="A208" s="37">
        <v>2010</v>
      </c>
      <c r="B208" s="37">
        <v>1</v>
      </c>
      <c r="C208" s="28">
        <f t="shared" si="4"/>
        <v>2010</v>
      </c>
      <c r="F208" s="41">
        <v>27.34</v>
      </c>
      <c r="G208" s="41">
        <v>25.97</v>
      </c>
      <c r="H208" s="41">
        <v>26</v>
      </c>
      <c r="I208" s="41">
        <v>26.12</v>
      </c>
      <c r="J208" s="41">
        <v>28.37</v>
      </c>
      <c r="K208" s="41">
        <v>26.79</v>
      </c>
      <c r="L208" s="41">
        <v>27.31</v>
      </c>
      <c r="M208" s="41">
        <v>27.23</v>
      </c>
      <c r="O208" s="41">
        <v>27.14</v>
      </c>
      <c r="P208" s="41"/>
      <c r="Q208" s="41"/>
      <c r="R208" s="41"/>
      <c r="S208" s="41"/>
      <c r="T208" s="41"/>
      <c r="U208" s="41">
        <v>25.71</v>
      </c>
      <c r="V208" s="41"/>
      <c r="W208" s="41"/>
      <c r="X208" s="41">
        <v>26.27</v>
      </c>
      <c r="Y208" s="41"/>
      <c r="Z208" s="41">
        <v>25.38</v>
      </c>
      <c r="AA208" s="41"/>
      <c r="AB208" s="41"/>
      <c r="AC208" s="41"/>
      <c r="AD208" s="41"/>
      <c r="AE208" s="41">
        <v>28.44</v>
      </c>
      <c r="AF208" s="41">
        <v>28.42</v>
      </c>
      <c r="AG208" s="41">
        <v>27.78</v>
      </c>
      <c r="AH208" s="41">
        <v>28.27</v>
      </c>
      <c r="AI208" s="41">
        <v>28.32</v>
      </c>
      <c r="AJ208" s="41">
        <v>27.86</v>
      </c>
      <c r="AK208" s="41">
        <v>28.28</v>
      </c>
      <c r="AL208" s="41"/>
      <c r="AM208" s="41"/>
      <c r="AN208" s="41"/>
      <c r="AO208" s="41"/>
      <c r="AP208" s="41">
        <v>29.01</v>
      </c>
      <c r="AQ208" s="41">
        <v>29.38</v>
      </c>
      <c r="AR208" s="41">
        <v>28.81</v>
      </c>
    </row>
    <row r="209" spans="1:44" x14ac:dyDescent="0.25">
      <c r="A209" s="37">
        <v>2010</v>
      </c>
      <c r="B209" s="37">
        <v>2</v>
      </c>
      <c r="C209" s="28">
        <f t="shared" si="4"/>
        <v>2010.0833333333333</v>
      </c>
      <c r="F209" s="41">
        <v>26.71</v>
      </c>
      <c r="G209" s="41">
        <v>25.46</v>
      </c>
      <c r="H209" s="41">
        <v>25.63</v>
      </c>
      <c r="I209" s="41">
        <v>25.76</v>
      </c>
      <c r="J209" s="41">
        <v>27.41</v>
      </c>
      <c r="K209" s="41">
        <v>26.23</v>
      </c>
      <c r="L209" s="41">
        <v>26.52</v>
      </c>
      <c r="M209" s="41">
        <v>26.6</v>
      </c>
      <c r="O209" s="41">
        <v>26.33</v>
      </c>
      <c r="P209" s="41"/>
      <c r="Q209" s="41"/>
      <c r="R209" s="41"/>
      <c r="S209" s="41"/>
      <c r="T209" s="41"/>
      <c r="U209" s="41">
        <v>24.24</v>
      </c>
      <c r="V209" s="41"/>
      <c r="W209" s="41"/>
      <c r="X209" s="41">
        <v>25.21</v>
      </c>
      <c r="Y209" s="41"/>
      <c r="Z209" s="41">
        <v>24.26</v>
      </c>
      <c r="AA209" s="41"/>
      <c r="AB209" s="41"/>
      <c r="AC209" s="41"/>
      <c r="AD209" s="41"/>
      <c r="AE209" s="41">
        <v>28.57</v>
      </c>
      <c r="AF209" s="41">
        <v>28.77</v>
      </c>
      <c r="AG209" s="41">
        <v>27.17</v>
      </c>
      <c r="AH209" s="41">
        <v>27.76</v>
      </c>
      <c r="AI209" s="41">
        <v>28.55</v>
      </c>
      <c r="AJ209" s="41">
        <v>26.98</v>
      </c>
      <c r="AK209" s="41">
        <v>27.55</v>
      </c>
      <c r="AL209" s="41"/>
      <c r="AM209" s="41"/>
      <c r="AN209" s="41"/>
      <c r="AO209" s="41"/>
      <c r="AP209" s="41">
        <v>29.3</v>
      </c>
      <c r="AQ209" s="41">
        <v>29.81</v>
      </c>
      <c r="AR209" s="41">
        <v>29.2</v>
      </c>
    </row>
    <row r="210" spans="1:44" x14ac:dyDescent="0.25">
      <c r="A210" s="37">
        <v>2010</v>
      </c>
      <c r="B210" s="37">
        <v>3</v>
      </c>
      <c r="C210" s="28">
        <f t="shared" si="4"/>
        <v>2010.1666666666667</v>
      </c>
      <c r="F210" s="41">
        <v>27.37</v>
      </c>
      <c r="G210" s="41">
        <v>26.18</v>
      </c>
      <c r="H210" s="41">
        <v>26.17</v>
      </c>
      <c r="I210" s="41">
        <v>26.2</v>
      </c>
      <c r="J210" s="41">
        <v>28.42</v>
      </c>
      <c r="K210" s="41">
        <v>27.18</v>
      </c>
      <c r="L210" s="41">
        <v>27.47</v>
      </c>
      <c r="M210" s="41">
        <v>27.54</v>
      </c>
      <c r="O210" s="41">
        <v>26.59</v>
      </c>
      <c r="P210" s="41"/>
      <c r="Q210" s="41"/>
      <c r="R210" s="41"/>
      <c r="S210" s="41"/>
      <c r="T210" s="41"/>
      <c r="U210" s="41">
        <v>24.92</v>
      </c>
      <c r="V210" s="41"/>
      <c r="W210" s="41"/>
      <c r="X210" s="41">
        <v>26.26</v>
      </c>
      <c r="Y210" s="41"/>
      <c r="Z210" s="41">
        <v>24.7</v>
      </c>
      <c r="AA210" s="41"/>
      <c r="AB210" s="41"/>
      <c r="AC210" s="41"/>
      <c r="AD210" s="41"/>
      <c r="AE210" s="41">
        <v>28.67</v>
      </c>
      <c r="AF210" s="41">
        <v>28.56</v>
      </c>
      <c r="AG210" s="41">
        <v>26.85</v>
      </c>
      <c r="AH210" s="41">
        <v>27.49</v>
      </c>
      <c r="AI210" s="41">
        <v>28.25</v>
      </c>
      <c r="AJ210" s="41">
        <v>26.93</v>
      </c>
      <c r="AK210" s="41">
        <v>26.94</v>
      </c>
      <c r="AL210" s="41"/>
      <c r="AM210" s="41"/>
      <c r="AN210" s="41"/>
      <c r="AO210" s="41"/>
      <c r="AP210" s="41">
        <v>28.99</v>
      </c>
      <c r="AQ210" s="41">
        <v>29.78</v>
      </c>
      <c r="AR210" s="41">
        <v>29.15</v>
      </c>
    </row>
    <row r="211" spans="1:44" x14ac:dyDescent="0.25">
      <c r="A211" s="37">
        <v>2010</v>
      </c>
      <c r="B211" s="37">
        <v>4</v>
      </c>
      <c r="C211" s="28">
        <f t="shared" si="4"/>
        <v>2010.25</v>
      </c>
      <c r="F211" s="41">
        <v>28.5</v>
      </c>
      <c r="G211" s="41">
        <v>27.22</v>
      </c>
      <c r="H211" s="41">
        <v>27.34</v>
      </c>
      <c r="I211" s="41">
        <v>27.47</v>
      </c>
      <c r="J211" s="41">
        <v>29.22</v>
      </c>
      <c r="K211" s="41">
        <v>27.82</v>
      </c>
      <c r="L211" s="41">
        <v>28.58</v>
      </c>
      <c r="M211" s="41">
        <v>28.69</v>
      </c>
      <c r="O211" s="41">
        <v>27.96</v>
      </c>
      <c r="P211" s="41"/>
      <c r="Q211" s="41"/>
      <c r="R211" s="41"/>
      <c r="S211" s="41"/>
      <c r="T211" s="41"/>
      <c r="U211" s="41">
        <v>27.32</v>
      </c>
      <c r="V211" s="41"/>
      <c r="W211" s="41"/>
      <c r="X211" s="41">
        <v>27.82</v>
      </c>
      <c r="Y211" s="41"/>
      <c r="Z211" s="41">
        <v>27.12</v>
      </c>
      <c r="AA211" s="41"/>
      <c r="AB211" s="41"/>
      <c r="AC211" s="41"/>
      <c r="AD211" s="41"/>
      <c r="AE211" s="41">
        <v>29.7</v>
      </c>
      <c r="AF211" s="41">
        <v>29.65</v>
      </c>
      <c r="AG211" s="41">
        <v>28.66</v>
      </c>
      <c r="AH211" s="41">
        <v>28.92</v>
      </c>
      <c r="AI211" s="41">
        <v>29.97</v>
      </c>
      <c r="AJ211" s="41">
        <v>28.66</v>
      </c>
      <c r="AK211" s="41">
        <v>28.74</v>
      </c>
      <c r="AL211" s="41"/>
      <c r="AM211" s="41"/>
      <c r="AN211" s="41"/>
      <c r="AO211" s="41"/>
      <c r="AP211" s="41">
        <v>30.27</v>
      </c>
      <c r="AQ211" s="41">
        <v>30.24</v>
      </c>
      <c r="AR211" s="41">
        <v>30.05</v>
      </c>
    </row>
    <row r="212" spans="1:44" x14ac:dyDescent="0.25">
      <c r="A212" s="37">
        <v>2010</v>
      </c>
      <c r="B212" s="37">
        <v>5</v>
      </c>
      <c r="C212" s="28">
        <f t="shared" si="4"/>
        <v>2010.3333333333333</v>
      </c>
      <c r="F212" s="41">
        <v>29.32</v>
      </c>
      <c r="G212" s="41">
        <v>28.24</v>
      </c>
      <c r="H212" s="41">
        <v>28.42</v>
      </c>
      <c r="I212" s="41">
        <v>28.6</v>
      </c>
      <c r="J212" s="41">
        <v>30.18</v>
      </c>
      <c r="K212" s="41">
        <v>28.94</v>
      </c>
      <c r="L212" s="41">
        <v>29.1</v>
      </c>
      <c r="M212" s="41">
        <v>29.18</v>
      </c>
      <c r="O212" s="41">
        <v>28.77</v>
      </c>
      <c r="P212" s="41"/>
      <c r="Q212" s="41"/>
      <c r="R212" s="41"/>
      <c r="S212" s="41"/>
      <c r="T212" s="41"/>
      <c r="U212" s="41">
        <v>28.54</v>
      </c>
      <c r="V212" s="41"/>
      <c r="W212" s="41"/>
      <c r="X212" s="41">
        <v>29.01</v>
      </c>
      <c r="Y212" s="41"/>
      <c r="Z212" s="41">
        <v>28.3</v>
      </c>
      <c r="AA212" s="41"/>
      <c r="AB212" s="41"/>
      <c r="AC212" s="41"/>
      <c r="AD212" s="41"/>
      <c r="AE212" s="41">
        <v>29.04</v>
      </c>
      <c r="AF212" s="41">
        <v>29.06</v>
      </c>
      <c r="AG212" s="41">
        <v>27.85</v>
      </c>
      <c r="AH212" s="41">
        <v>28.51</v>
      </c>
      <c r="AI212" s="41">
        <v>28.87</v>
      </c>
      <c r="AJ212" s="41">
        <v>27.84</v>
      </c>
      <c r="AK212" s="41">
        <v>28.03</v>
      </c>
      <c r="AL212" s="41"/>
      <c r="AM212" s="41"/>
      <c r="AN212" s="41"/>
      <c r="AO212" s="41"/>
      <c r="AP212" s="41">
        <v>29.45</v>
      </c>
      <c r="AQ212" s="41">
        <v>29.81</v>
      </c>
      <c r="AR212" s="41">
        <v>29.35</v>
      </c>
    </row>
    <row r="213" spans="1:44" x14ac:dyDescent="0.25">
      <c r="A213" s="37">
        <v>2010</v>
      </c>
      <c r="B213" s="37">
        <v>6</v>
      </c>
      <c r="C213" s="28">
        <f t="shared" si="4"/>
        <v>2010.4166666666667</v>
      </c>
      <c r="F213" s="41">
        <v>29.03</v>
      </c>
      <c r="G213" s="41">
        <v>28.26</v>
      </c>
      <c r="H213" s="41">
        <v>28.27</v>
      </c>
      <c r="I213" s="41">
        <v>28.34</v>
      </c>
      <c r="J213" s="41">
        <v>29.93</v>
      </c>
      <c r="K213" s="41">
        <v>29.04</v>
      </c>
      <c r="L213" s="41">
        <v>29.27</v>
      </c>
      <c r="M213" s="41">
        <v>29.28</v>
      </c>
      <c r="O213" s="41">
        <v>29.03</v>
      </c>
      <c r="P213" s="41"/>
      <c r="Q213" s="41"/>
      <c r="R213" s="41"/>
      <c r="S213" s="41"/>
      <c r="T213" s="41"/>
      <c r="U213" s="41">
        <v>29.01</v>
      </c>
      <c r="V213" s="41"/>
      <c r="W213" s="41"/>
      <c r="X213" s="41">
        <v>28.92</v>
      </c>
      <c r="Y213" s="41"/>
      <c r="Z213" s="41">
        <v>29.07</v>
      </c>
      <c r="AA213" s="41"/>
      <c r="AB213" s="41"/>
      <c r="AC213" s="41"/>
      <c r="AD213" s="41"/>
      <c r="AE213" s="41">
        <v>28.29</v>
      </c>
      <c r="AF213" s="41">
        <v>28.53</v>
      </c>
      <c r="AG213" s="41">
        <v>28.04</v>
      </c>
      <c r="AH213" s="41">
        <v>27.94</v>
      </c>
      <c r="AI213" s="41">
        <v>28.51</v>
      </c>
      <c r="AJ213" s="41">
        <v>27.92</v>
      </c>
      <c r="AK213" s="41">
        <v>27.73</v>
      </c>
      <c r="AL213" s="41"/>
      <c r="AM213" s="41"/>
      <c r="AN213" s="41"/>
      <c r="AO213" s="41"/>
      <c r="AP213" s="41">
        <v>28.85</v>
      </c>
      <c r="AQ213" s="41">
        <v>28.73</v>
      </c>
      <c r="AR213" s="41">
        <v>28.69</v>
      </c>
    </row>
    <row r="214" spans="1:44" x14ac:dyDescent="0.25">
      <c r="A214" s="37">
        <v>2010</v>
      </c>
      <c r="B214" s="37">
        <v>7</v>
      </c>
      <c r="C214" s="28">
        <f t="shared" si="4"/>
        <v>2010.5</v>
      </c>
      <c r="F214" s="41">
        <v>28.74</v>
      </c>
      <c r="G214" s="41">
        <v>27.77</v>
      </c>
      <c r="H214" s="41">
        <v>27.92</v>
      </c>
      <c r="I214" s="41">
        <v>27.89</v>
      </c>
      <c r="J214" s="41">
        <v>29.5</v>
      </c>
      <c r="K214" s="41">
        <v>28.48</v>
      </c>
      <c r="L214" s="41">
        <v>28.61</v>
      </c>
      <c r="M214" s="41">
        <v>28.68</v>
      </c>
      <c r="O214" s="41">
        <v>28.36</v>
      </c>
      <c r="P214" s="41"/>
      <c r="Q214" s="41"/>
      <c r="R214" s="41"/>
      <c r="S214" s="41"/>
      <c r="T214" s="41"/>
      <c r="U214" s="41">
        <v>28.52</v>
      </c>
      <c r="V214" s="41"/>
      <c r="W214" s="41"/>
      <c r="X214" s="41">
        <v>28.54</v>
      </c>
      <c r="Y214" s="41">
        <v>28.08</v>
      </c>
      <c r="Z214" s="41">
        <v>28.48</v>
      </c>
      <c r="AA214" s="41"/>
      <c r="AB214" s="41"/>
      <c r="AC214" s="41"/>
      <c r="AD214" s="41"/>
      <c r="AE214" s="41">
        <v>27.67</v>
      </c>
      <c r="AF214" s="41">
        <v>27.98</v>
      </c>
      <c r="AG214" s="41">
        <v>27.04</v>
      </c>
      <c r="AH214" s="41">
        <v>27.06</v>
      </c>
      <c r="AI214" s="41">
        <v>27.54</v>
      </c>
      <c r="AJ214" s="41">
        <v>26.87</v>
      </c>
      <c r="AK214" s="41">
        <v>26.84</v>
      </c>
      <c r="AL214" s="41"/>
      <c r="AM214" s="41"/>
      <c r="AN214" s="41"/>
      <c r="AO214" s="41"/>
      <c r="AP214" s="41">
        <v>28.3</v>
      </c>
      <c r="AQ214" s="41">
        <v>28.19</v>
      </c>
      <c r="AR214" s="41">
        <v>28.13</v>
      </c>
    </row>
    <row r="215" spans="1:44" x14ac:dyDescent="0.25">
      <c r="A215" s="37">
        <v>2010</v>
      </c>
      <c r="B215" s="37">
        <v>8</v>
      </c>
      <c r="C215" s="28">
        <f t="shared" si="4"/>
        <v>2010.5833333333333</v>
      </c>
      <c r="F215" s="41">
        <v>29.18</v>
      </c>
      <c r="G215" s="41">
        <v>28.24</v>
      </c>
      <c r="H215" s="41">
        <v>28.12</v>
      </c>
      <c r="I215" s="41">
        <v>28.08</v>
      </c>
      <c r="J215" s="41">
        <v>30.19</v>
      </c>
      <c r="K215" s="41">
        <v>29.06</v>
      </c>
      <c r="L215" s="41">
        <v>29.04</v>
      </c>
      <c r="M215" s="41">
        <v>29.03</v>
      </c>
      <c r="O215" s="41">
        <v>28.08</v>
      </c>
      <c r="P215" s="41"/>
      <c r="Q215" s="41"/>
      <c r="R215" s="41"/>
      <c r="S215" s="41"/>
      <c r="T215" s="41"/>
      <c r="U215" s="41">
        <v>28.42</v>
      </c>
      <c r="V215" s="41"/>
      <c r="W215" s="41"/>
      <c r="X215" s="41">
        <v>28.45</v>
      </c>
      <c r="Y215" s="41">
        <v>28.05</v>
      </c>
      <c r="Z215" s="41">
        <v>28.52</v>
      </c>
      <c r="AA215" s="41"/>
      <c r="AB215" s="41"/>
      <c r="AC215" s="41"/>
      <c r="AD215" s="41"/>
      <c r="AE215" s="41">
        <v>27.57</v>
      </c>
      <c r="AF215" s="41">
        <v>27.69</v>
      </c>
      <c r="AG215" s="41">
        <v>26.88</v>
      </c>
      <c r="AH215" s="41">
        <v>26.79</v>
      </c>
      <c r="AI215" s="41">
        <v>27.3</v>
      </c>
      <c r="AJ215" s="41">
        <v>26.64</v>
      </c>
      <c r="AK215" s="41">
        <v>26.49</v>
      </c>
      <c r="AL215" s="41"/>
      <c r="AM215" s="41"/>
      <c r="AN215" s="41"/>
      <c r="AO215" s="41"/>
      <c r="AP215" s="41">
        <v>28.2</v>
      </c>
      <c r="AQ215" s="41">
        <v>28.17</v>
      </c>
      <c r="AR215" s="41">
        <v>28.01</v>
      </c>
    </row>
    <row r="216" spans="1:44" x14ac:dyDescent="0.25">
      <c r="A216" s="37">
        <v>2010</v>
      </c>
      <c r="B216" s="37">
        <v>9</v>
      </c>
      <c r="C216" s="28">
        <f t="shared" si="4"/>
        <v>2010.6666666666667</v>
      </c>
      <c r="F216" s="41">
        <v>28.65</v>
      </c>
      <c r="G216" s="41">
        <v>27.62</v>
      </c>
      <c r="H216" s="41">
        <v>27.83</v>
      </c>
      <c r="I216" s="41">
        <v>27.63</v>
      </c>
      <c r="J216" s="41">
        <v>29.55</v>
      </c>
      <c r="K216" s="41">
        <v>28.48</v>
      </c>
      <c r="L216" s="41">
        <v>28.72</v>
      </c>
      <c r="M216" s="41">
        <v>28.77</v>
      </c>
      <c r="O216" s="41">
        <v>27.79</v>
      </c>
      <c r="P216" s="41"/>
      <c r="Q216" s="41"/>
      <c r="R216" s="41"/>
      <c r="S216" s="41"/>
      <c r="T216" s="41"/>
      <c r="U216" s="41">
        <v>28.12</v>
      </c>
      <c r="V216" s="41"/>
      <c r="W216" s="41"/>
      <c r="X216" s="41">
        <v>28.14</v>
      </c>
      <c r="Y216" s="41">
        <v>27.81</v>
      </c>
      <c r="Z216" s="41">
        <v>28.23</v>
      </c>
      <c r="AA216" s="41"/>
      <c r="AB216" s="41"/>
      <c r="AC216" s="41"/>
      <c r="AD216" s="41"/>
      <c r="AE216" s="41">
        <v>26.99</v>
      </c>
      <c r="AF216" s="41">
        <v>27.27</v>
      </c>
      <c r="AG216" s="41">
        <v>26.5</v>
      </c>
      <c r="AH216" s="41">
        <v>26.3</v>
      </c>
      <c r="AI216" s="41">
        <v>26.81</v>
      </c>
      <c r="AJ216" s="41">
        <v>26.07</v>
      </c>
      <c r="AK216" s="41">
        <v>26</v>
      </c>
      <c r="AL216" s="41"/>
      <c r="AM216" s="41"/>
      <c r="AN216" s="41"/>
      <c r="AO216" s="41"/>
      <c r="AP216" s="41">
        <v>27.62</v>
      </c>
      <c r="AQ216" s="41">
        <v>27.67</v>
      </c>
      <c r="AR216" s="41">
        <v>27.45</v>
      </c>
    </row>
    <row r="217" spans="1:44" x14ac:dyDescent="0.25">
      <c r="A217" s="37">
        <v>2010</v>
      </c>
      <c r="B217" s="37">
        <v>10</v>
      </c>
      <c r="C217" s="28">
        <f t="shared" si="4"/>
        <v>2010.75</v>
      </c>
      <c r="F217" s="41">
        <v>28.2</v>
      </c>
      <c r="G217" s="41">
        <v>27.06</v>
      </c>
      <c r="H217" s="41">
        <v>27.22</v>
      </c>
      <c r="I217" s="41">
        <v>27.28</v>
      </c>
      <c r="J217" s="41">
        <v>29.1</v>
      </c>
      <c r="K217" s="41">
        <v>28</v>
      </c>
      <c r="L217" s="41">
        <v>28.01</v>
      </c>
      <c r="M217" s="41">
        <v>27.98</v>
      </c>
      <c r="O217" s="41">
        <v>27.3</v>
      </c>
      <c r="P217" s="41"/>
      <c r="Q217" s="41"/>
      <c r="R217" s="41"/>
      <c r="S217" s="41"/>
      <c r="T217" s="41"/>
      <c r="U217" s="41">
        <v>27.6</v>
      </c>
      <c r="V217" s="41"/>
      <c r="W217" s="41"/>
      <c r="X217" s="41">
        <v>27.65</v>
      </c>
      <c r="Y217" s="41">
        <v>27.35</v>
      </c>
      <c r="Z217" s="41">
        <v>27.63</v>
      </c>
      <c r="AA217" s="41"/>
      <c r="AB217" s="41"/>
      <c r="AC217" s="41"/>
      <c r="AD217" s="41"/>
      <c r="AE217" s="41">
        <v>26.72</v>
      </c>
      <c r="AF217" s="41">
        <v>26.9</v>
      </c>
      <c r="AG217" s="41">
        <v>26.12</v>
      </c>
      <c r="AH217" s="41">
        <v>26.22</v>
      </c>
      <c r="AI217" s="41">
        <v>26.46</v>
      </c>
      <c r="AJ217" s="41">
        <v>26.01</v>
      </c>
      <c r="AK217" s="41">
        <v>25.84</v>
      </c>
      <c r="AL217" s="41"/>
      <c r="AM217" s="41"/>
      <c r="AN217" s="41"/>
      <c r="AO217" s="41"/>
      <c r="AP217" s="41">
        <v>27.34</v>
      </c>
      <c r="AQ217" s="41">
        <v>27.16</v>
      </c>
      <c r="AR217" s="41">
        <v>27.15</v>
      </c>
    </row>
    <row r="218" spans="1:44" x14ac:dyDescent="0.25">
      <c r="A218" s="37">
        <v>2010</v>
      </c>
      <c r="B218" s="37">
        <v>11</v>
      </c>
      <c r="C218" s="28">
        <f t="shared" si="4"/>
        <v>2010.8333333333333</v>
      </c>
      <c r="F218" s="41">
        <v>27.92</v>
      </c>
      <c r="G218" s="41">
        <v>26.83</v>
      </c>
      <c r="H218" s="41">
        <v>26.62</v>
      </c>
      <c r="I218" s="41">
        <v>26.66</v>
      </c>
      <c r="J218" s="41">
        <v>28.45</v>
      </c>
      <c r="K218" s="41">
        <v>27.43</v>
      </c>
      <c r="L218" s="41">
        <v>27.49</v>
      </c>
      <c r="M218" s="41">
        <v>27.51</v>
      </c>
      <c r="O218" s="41">
        <v>26.88</v>
      </c>
      <c r="P218" s="41"/>
      <c r="Q218" s="41"/>
      <c r="R218" s="41"/>
      <c r="S218" s="41"/>
      <c r="T218" s="41"/>
      <c r="U218" s="41">
        <v>27.08</v>
      </c>
      <c r="V218" s="41"/>
      <c r="W218" s="41"/>
      <c r="X218" s="41">
        <v>27.26</v>
      </c>
      <c r="Y218" s="41">
        <v>26.93</v>
      </c>
      <c r="Z218" s="41">
        <v>27.16</v>
      </c>
      <c r="AA218" s="41"/>
      <c r="AB218" s="41"/>
      <c r="AC218" s="41"/>
      <c r="AD218" s="41"/>
      <c r="AE218" s="41">
        <v>26.31</v>
      </c>
      <c r="AF218" s="41">
        <v>26.48</v>
      </c>
      <c r="AG218" s="41">
        <v>25.46</v>
      </c>
      <c r="AH218" s="41">
        <v>25.86</v>
      </c>
      <c r="AI218" s="41">
        <v>26.13</v>
      </c>
      <c r="AJ218" s="41">
        <v>25.28</v>
      </c>
      <c r="AK218" s="41">
        <v>25.67</v>
      </c>
      <c r="AL218" s="41"/>
      <c r="AM218" s="41"/>
      <c r="AN218" s="41"/>
      <c r="AO218" s="41"/>
      <c r="AP218" s="41">
        <v>26.99</v>
      </c>
      <c r="AQ218" s="41">
        <v>26.96</v>
      </c>
      <c r="AR218" s="41">
        <v>26.8</v>
      </c>
    </row>
    <row r="219" spans="1:44" x14ac:dyDescent="0.25">
      <c r="A219" s="37">
        <v>2010</v>
      </c>
      <c r="B219" s="37">
        <v>12</v>
      </c>
      <c r="C219" s="28">
        <f t="shared" si="4"/>
        <v>2010.9166666666667</v>
      </c>
      <c r="F219" s="41">
        <v>26.69</v>
      </c>
      <c r="G219" s="41">
        <v>25.48</v>
      </c>
      <c r="H219" s="41">
        <v>25.35</v>
      </c>
      <c r="I219" s="41">
        <v>25.39</v>
      </c>
      <c r="J219" s="41">
        <v>27.34</v>
      </c>
      <c r="K219" s="41">
        <v>26.23</v>
      </c>
      <c r="L219" s="41">
        <v>25.95</v>
      </c>
      <c r="M219" s="41">
        <v>25.95</v>
      </c>
      <c r="O219" s="41">
        <v>25.53</v>
      </c>
      <c r="P219" s="41"/>
      <c r="Q219" s="41"/>
      <c r="R219" s="41"/>
      <c r="S219" s="41"/>
      <c r="T219" s="41"/>
      <c r="U219" s="41">
        <v>25.09</v>
      </c>
      <c r="V219" s="41"/>
      <c r="W219" s="41"/>
      <c r="X219" s="41"/>
      <c r="Y219" s="41">
        <v>25.34</v>
      </c>
      <c r="Z219" s="41">
        <v>24.64</v>
      </c>
      <c r="AA219" s="41"/>
      <c r="AB219" s="41"/>
      <c r="AC219" s="41"/>
      <c r="AD219" s="41"/>
      <c r="AE219" s="41">
        <v>27.32</v>
      </c>
      <c r="AF219" s="41">
        <v>27.4</v>
      </c>
      <c r="AG219" s="41">
        <v>25.97</v>
      </c>
      <c r="AH219" s="41">
        <v>26.26</v>
      </c>
      <c r="AI219" s="41">
        <v>26.72</v>
      </c>
      <c r="AJ219" s="41">
        <v>25.97</v>
      </c>
      <c r="AK219" s="41">
        <v>25.81</v>
      </c>
      <c r="AL219" s="41"/>
      <c r="AM219" s="41"/>
      <c r="AN219" s="41"/>
      <c r="AO219" s="41"/>
      <c r="AP219" s="41">
        <v>27.22</v>
      </c>
      <c r="AQ219" s="41">
        <v>27.38</v>
      </c>
      <c r="AR219" s="41">
        <v>27.33</v>
      </c>
    </row>
    <row r="220" spans="1:44" x14ac:dyDescent="0.25">
      <c r="A220" s="37">
        <v>2011</v>
      </c>
      <c r="B220" s="37">
        <v>1</v>
      </c>
      <c r="C220" s="28">
        <f t="shared" si="4"/>
        <v>2011</v>
      </c>
      <c r="F220" s="41">
        <v>27.41</v>
      </c>
      <c r="G220" s="41">
        <v>25.89</v>
      </c>
      <c r="H220" s="41">
        <v>26.12</v>
      </c>
      <c r="I220" s="41">
        <v>26.4</v>
      </c>
      <c r="J220" s="41">
        <v>28.08</v>
      </c>
      <c r="K220" s="41">
        <v>26.69</v>
      </c>
      <c r="L220" s="41">
        <v>27.01</v>
      </c>
      <c r="M220" s="41">
        <v>26.9</v>
      </c>
      <c r="O220" s="41">
        <v>26.86</v>
      </c>
      <c r="P220" s="41"/>
      <c r="Q220" s="41"/>
      <c r="R220" s="41"/>
      <c r="S220" s="41"/>
      <c r="T220" s="41"/>
      <c r="U220" s="41">
        <v>26.04</v>
      </c>
      <c r="V220" s="41"/>
      <c r="W220" s="41"/>
      <c r="X220" s="41"/>
      <c r="Y220" s="41">
        <v>26.2</v>
      </c>
      <c r="Z220" s="41">
        <v>25.94</v>
      </c>
      <c r="AA220" s="41"/>
      <c r="AB220" s="41"/>
      <c r="AC220" s="41"/>
      <c r="AD220" s="41"/>
      <c r="AE220" s="41">
        <v>27.85</v>
      </c>
      <c r="AF220" s="41">
        <v>27.84</v>
      </c>
      <c r="AG220" s="41">
        <v>26.29</v>
      </c>
      <c r="AH220" s="41">
        <v>26.82</v>
      </c>
      <c r="AI220" s="41">
        <v>27.14</v>
      </c>
      <c r="AJ220" s="41">
        <v>26.33</v>
      </c>
      <c r="AK220" s="41">
        <v>26.38</v>
      </c>
      <c r="AL220" s="41"/>
      <c r="AM220" s="41"/>
      <c r="AN220" s="41"/>
      <c r="AO220" s="41"/>
      <c r="AP220" s="41">
        <v>27.57</v>
      </c>
      <c r="AQ220" s="41">
        <v>27.86</v>
      </c>
      <c r="AR220" s="41">
        <v>27.76</v>
      </c>
    </row>
    <row r="221" spans="1:44" x14ac:dyDescent="0.25">
      <c r="A221" s="37">
        <v>2011</v>
      </c>
      <c r="B221" s="37">
        <v>2</v>
      </c>
      <c r="C221" s="28">
        <f t="shared" si="4"/>
        <v>2011.0833333333333</v>
      </c>
      <c r="F221" s="41"/>
      <c r="G221" s="41"/>
      <c r="H221" s="41">
        <v>25.12</v>
      </c>
      <c r="I221" s="41">
        <v>25.17</v>
      </c>
      <c r="J221" s="41"/>
      <c r="K221" s="41"/>
      <c r="L221" s="41">
        <v>26.55</v>
      </c>
      <c r="M221" s="41">
        <v>26.46</v>
      </c>
      <c r="O221" s="41">
        <v>25.6</v>
      </c>
      <c r="P221" s="41"/>
      <c r="Q221" s="41"/>
      <c r="R221" s="41"/>
      <c r="S221" s="41"/>
      <c r="T221" s="41"/>
      <c r="U221" s="41">
        <v>23.86</v>
      </c>
      <c r="V221" s="41"/>
      <c r="W221" s="41"/>
      <c r="X221" s="41"/>
      <c r="Y221" s="41">
        <v>24.45</v>
      </c>
      <c r="Z221" s="41">
        <v>23.33</v>
      </c>
      <c r="AA221" s="41"/>
      <c r="AB221" s="41"/>
      <c r="AC221" s="41"/>
      <c r="AD221" s="41"/>
      <c r="AE221" s="41">
        <v>28.81</v>
      </c>
      <c r="AF221" s="41">
        <v>28.5</v>
      </c>
      <c r="AG221" s="41">
        <v>26.43</v>
      </c>
      <c r="AH221" s="41">
        <v>26.71</v>
      </c>
      <c r="AI221" s="41">
        <v>28.2</v>
      </c>
      <c r="AJ221" s="41">
        <v>25.91</v>
      </c>
      <c r="AK221" s="41">
        <v>25.96</v>
      </c>
      <c r="AL221" s="41"/>
      <c r="AM221" s="41"/>
      <c r="AN221" s="41"/>
      <c r="AO221" s="41"/>
      <c r="AP221" s="41">
        <v>28.57</v>
      </c>
      <c r="AQ221" s="41">
        <v>28.82</v>
      </c>
      <c r="AR221" s="41">
        <v>28.7</v>
      </c>
    </row>
    <row r="222" spans="1:44" x14ac:dyDescent="0.25">
      <c r="A222" s="37">
        <v>2011</v>
      </c>
      <c r="B222" s="37">
        <v>3</v>
      </c>
      <c r="C222" s="28">
        <f t="shared" si="4"/>
        <v>2011.1666666666667</v>
      </c>
      <c r="F222" s="41"/>
      <c r="G222" s="41"/>
      <c r="H222" s="41">
        <v>24.32</v>
      </c>
      <c r="I222" s="41">
        <v>24.33</v>
      </c>
      <c r="J222" s="41"/>
      <c r="K222" s="41"/>
      <c r="L222" s="41">
        <v>25.48</v>
      </c>
      <c r="M222" s="41">
        <v>25.33</v>
      </c>
      <c r="O222" s="41">
        <v>23.7</v>
      </c>
      <c r="P222" s="41"/>
      <c r="Q222" s="41"/>
      <c r="R222" s="41"/>
      <c r="S222" s="41"/>
      <c r="T222" s="41"/>
      <c r="U222" s="41">
        <v>22.06</v>
      </c>
      <c r="V222" s="41"/>
      <c r="W222" s="41"/>
      <c r="X222" s="41"/>
      <c r="Y222" s="41">
        <v>22.71</v>
      </c>
      <c r="Z222" s="41">
        <v>21.37</v>
      </c>
      <c r="AA222" s="41"/>
      <c r="AB222" s="41"/>
      <c r="AC222" s="41"/>
      <c r="AD222" s="41"/>
      <c r="AE222" s="41">
        <v>27.91</v>
      </c>
      <c r="AF222" s="41">
        <v>27.75</v>
      </c>
      <c r="AG222" s="41">
        <v>24.96</v>
      </c>
      <c r="AH222" s="41">
        <v>25.94</v>
      </c>
      <c r="AI222" s="41">
        <v>27.17</v>
      </c>
      <c r="AJ222" s="41">
        <v>24.44</v>
      </c>
      <c r="AK222" s="41">
        <v>25.26</v>
      </c>
      <c r="AL222" s="41"/>
      <c r="AM222" s="41"/>
      <c r="AN222" s="41"/>
      <c r="AO222" s="41"/>
      <c r="AP222" s="41">
        <v>27.6</v>
      </c>
      <c r="AQ222" s="41">
        <v>28.46</v>
      </c>
      <c r="AR222" s="41">
        <v>27.85</v>
      </c>
    </row>
    <row r="223" spans="1:44" x14ac:dyDescent="0.25">
      <c r="A223" s="37">
        <v>2011</v>
      </c>
      <c r="B223" s="37">
        <v>4</v>
      </c>
      <c r="C223" s="28">
        <f t="shared" si="4"/>
        <v>2011.25</v>
      </c>
      <c r="F223" s="41"/>
      <c r="G223" s="41"/>
      <c r="H223" s="41">
        <v>26.01</v>
      </c>
      <c r="I223" s="41">
        <v>26.04</v>
      </c>
      <c r="J223" s="41"/>
      <c r="K223" s="41"/>
      <c r="L223" s="41">
        <v>27.4</v>
      </c>
      <c r="M223" s="41">
        <v>27.27</v>
      </c>
      <c r="O223" s="41">
        <v>26.45</v>
      </c>
      <c r="P223" s="41"/>
      <c r="Q223" s="41"/>
      <c r="R223" s="41"/>
      <c r="S223" s="41"/>
      <c r="T223" s="41"/>
      <c r="U223" s="41">
        <v>25.54</v>
      </c>
      <c r="V223" s="41"/>
      <c r="W223" s="41"/>
      <c r="X223" s="41"/>
      <c r="Y223" s="41">
        <v>25.86</v>
      </c>
      <c r="Z223" s="41">
        <v>24.97</v>
      </c>
      <c r="AA223" s="41"/>
      <c r="AB223" s="41"/>
      <c r="AC223" s="41"/>
      <c r="AD223" s="41"/>
      <c r="AE223" s="41">
        <v>27.55</v>
      </c>
      <c r="AF223" s="41">
        <v>27.68</v>
      </c>
      <c r="AG223" s="41">
        <v>25.32</v>
      </c>
      <c r="AH223" s="41">
        <v>25.61</v>
      </c>
      <c r="AI223" s="41">
        <v>26.78</v>
      </c>
      <c r="AJ223" s="41">
        <v>25.22</v>
      </c>
      <c r="AK223" s="41">
        <v>25.45</v>
      </c>
      <c r="AL223" s="41"/>
      <c r="AM223" s="41"/>
      <c r="AN223" s="41"/>
      <c r="AO223" s="41"/>
      <c r="AP223" s="41">
        <v>27.98</v>
      </c>
      <c r="AQ223" s="41">
        <v>28.74</v>
      </c>
      <c r="AR223" s="41">
        <v>28.01</v>
      </c>
    </row>
    <row r="224" spans="1:44" x14ac:dyDescent="0.25">
      <c r="A224" s="37">
        <v>2011</v>
      </c>
      <c r="B224" s="37">
        <v>5</v>
      </c>
      <c r="C224" s="28">
        <f t="shared" si="4"/>
        <v>2011.3333333333333</v>
      </c>
      <c r="F224" s="41"/>
      <c r="G224" s="41"/>
      <c r="H224" s="41">
        <v>28.17</v>
      </c>
      <c r="I224" s="41">
        <v>28.24</v>
      </c>
      <c r="J224" s="41"/>
      <c r="K224" s="41"/>
      <c r="L224" s="41">
        <v>29.18</v>
      </c>
      <c r="M224" s="41">
        <v>29.12</v>
      </c>
      <c r="O224" s="41">
        <v>28.14</v>
      </c>
      <c r="P224" s="41"/>
      <c r="Q224" s="41"/>
      <c r="R224" s="41"/>
      <c r="S224" s="41"/>
      <c r="T224" s="41"/>
      <c r="U224" s="41">
        <v>27.87</v>
      </c>
      <c r="V224" s="41"/>
      <c r="W224" s="41"/>
      <c r="X224" s="41"/>
      <c r="Y224" s="41">
        <v>27.83</v>
      </c>
      <c r="Z224" s="41">
        <v>28.27</v>
      </c>
      <c r="AA224" s="41"/>
      <c r="AB224" s="41"/>
      <c r="AC224" s="41"/>
      <c r="AD224" s="41"/>
      <c r="AE224" s="41">
        <v>28.66</v>
      </c>
      <c r="AF224" s="41">
        <v>28.84</v>
      </c>
      <c r="AG224" s="41">
        <v>27.44</v>
      </c>
      <c r="AH224" s="41">
        <v>27.27</v>
      </c>
      <c r="AI224" s="41">
        <v>27.75</v>
      </c>
      <c r="AJ224" s="41">
        <v>27.32</v>
      </c>
      <c r="AK224" s="41">
        <v>27.16</v>
      </c>
      <c r="AL224" s="41"/>
      <c r="AM224" s="41"/>
      <c r="AN224" s="41"/>
      <c r="AO224" s="41"/>
      <c r="AP224" s="41">
        <v>28.72</v>
      </c>
      <c r="AQ224" s="41">
        <v>28.95</v>
      </c>
      <c r="AR224" s="41">
        <v>28.8</v>
      </c>
    </row>
    <row r="225" spans="1:44" x14ac:dyDescent="0.25">
      <c r="A225" s="37">
        <v>2011</v>
      </c>
      <c r="B225" s="37">
        <v>6</v>
      </c>
      <c r="C225" s="28">
        <f t="shared" si="4"/>
        <v>2011.4166666666667</v>
      </c>
      <c r="F225" s="41">
        <v>30.13</v>
      </c>
      <c r="G225" s="41">
        <v>29.08</v>
      </c>
      <c r="H225" s="41">
        <v>28.22</v>
      </c>
      <c r="I225" s="41">
        <v>28.29</v>
      </c>
      <c r="J225" s="41">
        <v>30.38</v>
      </c>
      <c r="K225" s="41">
        <v>29.38</v>
      </c>
      <c r="L225" s="41">
        <v>29.13</v>
      </c>
      <c r="M225" s="41">
        <v>29.03</v>
      </c>
      <c r="O225" s="41">
        <v>28.39</v>
      </c>
      <c r="P225" s="41"/>
      <c r="Q225" s="41"/>
      <c r="R225" s="41"/>
      <c r="S225" s="41"/>
      <c r="T225" s="41"/>
      <c r="U225" s="41">
        <v>28.39</v>
      </c>
      <c r="V225" s="41"/>
      <c r="W225" s="41"/>
      <c r="X225" s="41"/>
      <c r="Y225" s="41">
        <v>28.36</v>
      </c>
      <c r="Z225" s="41">
        <v>28.63</v>
      </c>
      <c r="AA225" s="41"/>
      <c r="AB225" s="41"/>
      <c r="AC225" s="41"/>
      <c r="AD225" s="41"/>
      <c r="AE225" s="41">
        <v>28.61</v>
      </c>
      <c r="AF225" s="41">
        <v>28.81</v>
      </c>
      <c r="AG225" s="41">
        <v>28.13</v>
      </c>
      <c r="AH225" s="41">
        <v>28.14</v>
      </c>
      <c r="AI225" s="41">
        <v>28.1</v>
      </c>
      <c r="AJ225" s="41">
        <v>27.92</v>
      </c>
      <c r="AK225" s="41">
        <v>27.93</v>
      </c>
      <c r="AL225" s="41"/>
      <c r="AM225" s="41"/>
      <c r="AN225" s="41"/>
      <c r="AO225" s="41"/>
      <c r="AP225" s="41">
        <v>28.52</v>
      </c>
      <c r="AQ225" s="41">
        <v>28.62</v>
      </c>
      <c r="AR225" s="41">
        <v>28.62</v>
      </c>
    </row>
    <row r="226" spans="1:44" x14ac:dyDescent="0.25">
      <c r="A226" s="37">
        <v>2011</v>
      </c>
      <c r="B226" s="37">
        <v>7</v>
      </c>
      <c r="C226" s="28">
        <f t="shared" si="4"/>
        <v>2011.5</v>
      </c>
      <c r="F226" s="41">
        <v>29.81</v>
      </c>
      <c r="G226" s="41">
        <v>28.73</v>
      </c>
      <c r="H226" s="41">
        <v>27.7</v>
      </c>
      <c r="I226" s="41">
        <v>27.82</v>
      </c>
      <c r="J226" s="41">
        <v>30.32</v>
      </c>
      <c r="K226" s="41">
        <v>29.31</v>
      </c>
      <c r="L226" s="41">
        <v>28.46</v>
      </c>
      <c r="M226" s="41">
        <v>28.45</v>
      </c>
      <c r="O226" s="41">
        <v>28.53</v>
      </c>
      <c r="P226" s="41"/>
      <c r="Q226" s="41"/>
      <c r="R226" s="41"/>
      <c r="S226" s="41"/>
      <c r="T226" s="41"/>
      <c r="U226" s="41">
        <v>28.28</v>
      </c>
      <c r="V226" s="41"/>
      <c r="W226" s="41"/>
      <c r="X226" s="41"/>
      <c r="Y226" s="41">
        <v>28.39</v>
      </c>
      <c r="Z226" s="41">
        <v>28.12</v>
      </c>
      <c r="AA226" s="41"/>
      <c r="AB226" s="41"/>
      <c r="AC226" s="41"/>
      <c r="AD226" s="41"/>
      <c r="AE226" s="41">
        <v>28.55</v>
      </c>
      <c r="AF226" s="41">
        <v>28.75</v>
      </c>
      <c r="AG226" s="41">
        <v>27.77</v>
      </c>
      <c r="AH226" s="41">
        <v>27.89</v>
      </c>
      <c r="AI226" s="41">
        <v>27.95</v>
      </c>
      <c r="AJ226" s="41">
        <v>27.65</v>
      </c>
      <c r="AK226" s="41">
        <v>27.52</v>
      </c>
      <c r="AL226" s="41"/>
      <c r="AM226" s="41"/>
      <c r="AN226" s="41"/>
      <c r="AO226" s="41"/>
      <c r="AP226" s="41">
        <v>28.59</v>
      </c>
      <c r="AQ226" s="41">
        <v>28.7</v>
      </c>
      <c r="AR226" s="41">
        <v>28.59</v>
      </c>
    </row>
    <row r="227" spans="1:44" x14ac:dyDescent="0.25">
      <c r="A227" s="37">
        <v>2011</v>
      </c>
      <c r="B227" s="37">
        <v>8</v>
      </c>
      <c r="C227" s="28">
        <f t="shared" si="4"/>
        <v>2011.5833333333333</v>
      </c>
      <c r="F227" s="41">
        <v>29.63</v>
      </c>
      <c r="G227" s="41">
        <v>28.61</v>
      </c>
      <c r="H227" s="41">
        <v>27.86</v>
      </c>
      <c r="I227" s="41">
        <v>27.89</v>
      </c>
      <c r="J227" s="41">
        <v>30.06</v>
      </c>
      <c r="K227" s="41">
        <v>29</v>
      </c>
      <c r="L227" s="41">
        <v>28.92</v>
      </c>
      <c r="M227" s="41">
        <v>28.99</v>
      </c>
      <c r="O227" s="41">
        <v>28.66</v>
      </c>
      <c r="P227" s="41"/>
      <c r="Q227" s="41"/>
      <c r="R227" s="41"/>
      <c r="S227" s="41"/>
      <c r="T227" s="41"/>
      <c r="U227" s="41">
        <v>28.3</v>
      </c>
      <c r="V227" s="41"/>
      <c r="W227" s="41"/>
      <c r="X227" s="41"/>
      <c r="Y227" s="41">
        <v>28.51</v>
      </c>
      <c r="Z227" s="41">
        <v>28.33</v>
      </c>
      <c r="AA227" s="41"/>
      <c r="AB227" s="41"/>
      <c r="AC227" s="41"/>
      <c r="AD227" s="41"/>
      <c r="AE227" s="41">
        <v>28.58</v>
      </c>
      <c r="AF227" s="41">
        <v>28.71</v>
      </c>
      <c r="AG227" s="41">
        <v>27.45</v>
      </c>
      <c r="AH227" s="41">
        <v>27.45</v>
      </c>
      <c r="AI227" s="41">
        <v>27.96</v>
      </c>
      <c r="AJ227" s="41">
        <v>27.27</v>
      </c>
      <c r="AK227" s="41">
        <v>27.28</v>
      </c>
      <c r="AL227" s="41"/>
      <c r="AM227" s="41"/>
      <c r="AN227" s="41"/>
      <c r="AO227" s="41"/>
      <c r="AP227" s="41">
        <v>28.57</v>
      </c>
      <c r="AQ227" s="41">
        <v>28.93</v>
      </c>
      <c r="AR227" s="41">
        <v>28.67</v>
      </c>
    </row>
    <row r="228" spans="1:44" x14ac:dyDescent="0.25">
      <c r="A228" s="37">
        <v>2011</v>
      </c>
      <c r="B228" s="37">
        <v>9</v>
      </c>
      <c r="C228" s="28">
        <f t="shared" si="4"/>
        <v>2011.6666666666667</v>
      </c>
      <c r="F228" s="41">
        <v>29.96</v>
      </c>
      <c r="G228" s="41">
        <v>29.06</v>
      </c>
      <c r="H228" s="41">
        <v>27.93</v>
      </c>
      <c r="I228" s="41">
        <v>28.22</v>
      </c>
      <c r="J228" s="41">
        <v>29.9</v>
      </c>
      <c r="K228" s="41">
        <v>29.04</v>
      </c>
      <c r="L228" s="41">
        <v>28.92</v>
      </c>
      <c r="M228" s="41">
        <v>28.97</v>
      </c>
      <c r="O228" s="41">
        <v>28.68</v>
      </c>
      <c r="P228" s="41"/>
      <c r="Q228" s="41"/>
      <c r="R228" s="41"/>
      <c r="S228" s="41"/>
      <c r="T228" s="41"/>
      <c r="U228" s="41">
        <v>28.37</v>
      </c>
      <c r="V228" s="41"/>
      <c r="W228" s="41"/>
      <c r="X228" s="41">
        <v>28.73</v>
      </c>
      <c r="Y228" s="41">
        <v>28.62</v>
      </c>
      <c r="Z228" s="41">
        <v>28.38</v>
      </c>
      <c r="AA228" s="41"/>
      <c r="AB228" s="41"/>
      <c r="AC228" s="41"/>
      <c r="AD228" s="41"/>
      <c r="AE228" s="41">
        <v>28.58</v>
      </c>
      <c r="AF228" s="41">
        <v>28.54</v>
      </c>
      <c r="AG228" s="41">
        <v>27.56</v>
      </c>
      <c r="AH228" s="41">
        <v>27.73</v>
      </c>
      <c r="AI228" s="41">
        <v>27.89</v>
      </c>
      <c r="AJ228" s="41">
        <v>27.47</v>
      </c>
      <c r="AK228" s="41">
        <v>27.54</v>
      </c>
      <c r="AL228" s="41"/>
      <c r="AM228" s="41"/>
      <c r="AN228" s="41"/>
      <c r="AO228" s="41"/>
      <c r="AP228" s="41">
        <v>28.6</v>
      </c>
      <c r="AQ228" s="41">
        <v>28.88</v>
      </c>
      <c r="AR228" s="41">
        <v>28.63</v>
      </c>
    </row>
    <row r="229" spans="1:44" x14ac:dyDescent="0.25">
      <c r="A229" s="37">
        <v>2011</v>
      </c>
      <c r="B229" s="37">
        <v>10</v>
      </c>
      <c r="C229" s="28">
        <f t="shared" si="4"/>
        <v>2011.75</v>
      </c>
      <c r="F229" s="41">
        <v>28.87</v>
      </c>
      <c r="G229" s="41">
        <v>28</v>
      </c>
      <c r="H229" s="41">
        <v>27.41</v>
      </c>
      <c r="I229" s="41">
        <v>27.45</v>
      </c>
      <c r="J229" s="41">
        <v>29.44</v>
      </c>
      <c r="K229" s="41">
        <v>28.53</v>
      </c>
      <c r="L229" s="41">
        <v>28.19</v>
      </c>
      <c r="M229" s="41">
        <v>28.25</v>
      </c>
      <c r="O229" s="41">
        <v>27.92</v>
      </c>
      <c r="P229" s="41"/>
      <c r="Q229" s="41"/>
      <c r="R229" s="41"/>
      <c r="S229" s="41"/>
      <c r="T229" s="41"/>
      <c r="U229" s="41">
        <v>27.97</v>
      </c>
      <c r="V229" s="41"/>
      <c r="W229" s="41"/>
      <c r="X229" s="41">
        <v>28.04</v>
      </c>
      <c r="Y229" s="41">
        <v>28.04</v>
      </c>
      <c r="Z229" s="41">
        <v>28.18</v>
      </c>
      <c r="AA229" s="41"/>
      <c r="AB229" s="41"/>
      <c r="AC229" s="41"/>
      <c r="AD229" s="41"/>
      <c r="AE229" s="41">
        <v>26.99</v>
      </c>
      <c r="AF229" s="41">
        <v>27.3</v>
      </c>
      <c r="AG229" s="41">
        <v>25.83</v>
      </c>
      <c r="AH229" s="41">
        <v>26.15</v>
      </c>
      <c r="AI229" s="41">
        <v>26.38</v>
      </c>
      <c r="AJ229" s="41">
        <v>25.38</v>
      </c>
      <c r="AK229" s="41">
        <v>25.73</v>
      </c>
      <c r="AL229" s="41"/>
      <c r="AM229" s="41"/>
      <c r="AN229" s="41"/>
      <c r="AO229" s="41"/>
      <c r="AP229" s="41">
        <v>27.26</v>
      </c>
      <c r="AQ229" s="41">
        <v>26.92</v>
      </c>
      <c r="AR229" s="41">
        <v>27.19</v>
      </c>
    </row>
    <row r="230" spans="1:44" x14ac:dyDescent="0.25">
      <c r="A230" s="37">
        <v>2011</v>
      </c>
      <c r="B230" s="37">
        <v>11</v>
      </c>
      <c r="C230" s="28">
        <f t="shared" si="4"/>
        <v>2011.8333333333333</v>
      </c>
      <c r="F230" s="41">
        <v>27.9</v>
      </c>
      <c r="G230" s="41">
        <v>26.9</v>
      </c>
      <c r="H230" s="41">
        <v>26.61</v>
      </c>
      <c r="I230" s="41">
        <v>26.66</v>
      </c>
      <c r="J230" s="41">
        <v>28.72</v>
      </c>
      <c r="K230" s="41">
        <v>27.65</v>
      </c>
      <c r="L230" s="41">
        <v>27.69</v>
      </c>
      <c r="M230" s="41">
        <v>27.73</v>
      </c>
      <c r="O230" s="41">
        <v>27.63</v>
      </c>
      <c r="P230" s="41"/>
      <c r="Q230" s="41"/>
      <c r="R230" s="41"/>
      <c r="S230" s="41"/>
      <c r="T230" s="41"/>
      <c r="U230" s="41">
        <v>27.46</v>
      </c>
      <c r="V230" s="41"/>
      <c r="W230" s="41"/>
      <c r="X230" s="41">
        <v>27.53</v>
      </c>
      <c r="Y230" s="41">
        <v>27.48</v>
      </c>
      <c r="Z230" s="41">
        <v>27.46</v>
      </c>
      <c r="AA230" s="41"/>
      <c r="AB230" s="41"/>
      <c r="AC230" s="41"/>
      <c r="AD230" s="41"/>
      <c r="AE230" s="41">
        <v>27.35</v>
      </c>
      <c r="AF230" s="41">
        <v>27.65</v>
      </c>
      <c r="AG230" s="41">
        <v>25.98</v>
      </c>
      <c r="AH230" s="41">
        <v>26.06</v>
      </c>
      <c r="AI230" s="41">
        <v>26.98</v>
      </c>
      <c r="AJ230" s="41">
        <v>25.95</v>
      </c>
      <c r="AK230" s="41">
        <v>25.86</v>
      </c>
      <c r="AL230" s="41"/>
      <c r="AM230" s="41"/>
      <c r="AN230" s="41"/>
      <c r="AO230" s="41"/>
      <c r="AP230" s="41">
        <v>27.47</v>
      </c>
      <c r="AQ230" s="41">
        <v>27.38</v>
      </c>
      <c r="AR230" s="41">
        <v>27.5</v>
      </c>
    </row>
    <row r="231" spans="1:44" x14ac:dyDescent="0.25">
      <c r="A231" s="37">
        <v>2011</v>
      </c>
      <c r="B231" s="37">
        <v>12</v>
      </c>
      <c r="C231" s="28">
        <f t="shared" si="4"/>
        <v>2011.9166666666667</v>
      </c>
      <c r="F231" s="41">
        <v>28.06</v>
      </c>
      <c r="G231" s="41">
        <v>26.97</v>
      </c>
      <c r="H231" s="41">
        <v>27</v>
      </c>
      <c r="I231" s="41">
        <v>27.03</v>
      </c>
      <c r="J231" s="41">
        <v>28.61</v>
      </c>
      <c r="K231" s="41">
        <v>27.61</v>
      </c>
      <c r="L231" s="41">
        <v>27.72</v>
      </c>
      <c r="M231" s="41">
        <v>27.75</v>
      </c>
      <c r="O231" s="41">
        <v>27.35</v>
      </c>
      <c r="P231" s="41"/>
      <c r="Q231" s="41"/>
      <c r="R231" s="41"/>
      <c r="S231" s="41"/>
      <c r="T231" s="41"/>
      <c r="U231" s="41">
        <v>27.05</v>
      </c>
      <c r="V231" s="41"/>
      <c r="W231" s="41"/>
      <c r="X231" s="41">
        <v>27.19</v>
      </c>
      <c r="Y231" s="41">
        <v>27.1</v>
      </c>
      <c r="Z231" s="41">
        <v>27.03</v>
      </c>
      <c r="AA231" s="41"/>
      <c r="AB231" s="41"/>
      <c r="AC231" s="41"/>
      <c r="AD231" s="41"/>
      <c r="AE231" s="41">
        <v>27.89</v>
      </c>
      <c r="AF231" s="41">
        <v>28.08</v>
      </c>
      <c r="AG231" s="41">
        <v>26.93</v>
      </c>
      <c r="AH231" s="41"/>
      <c r="AI231" s="41">
        <v>27.51</v>
      </c>
      <c r="AJ231" s="41">
        <v>26.85</v>
      </c>
      <c r="AK231" s="41">
        <v>26.74</v>
      </c>
      <c r="AL231" s="41"/>
      <c r="AM231" s="41"/>
      <c r="AN231" s="41"/>
      <c r="AO231" s="41"/>
      <c r="AP231" s="41">
        <v>27.85</v>
      </c>
      <c r="AQ231" s="41">
        <v>27.97</v>
      </c>
      <c r="AR231" s="41">
        <v>27.85</v>
      </c>
    </row>
    <row r="232" spans="1:44" x14ac:dyDescent="0.25">
      <c r="A232" s="37">
        <v>2012</v>
      </c>
      <c r="B232" s="37">
        <v>1</v>
      </c>
      <c r="C232" s="28">
        <f t="shared" si="4"/>
        <v>2012</v>
      </c>
      <c r="F232" s="41">
        <v>27.55</v>
      </c>
      <c r="G232" s="41">
        <v>26.26</v>
      </c>
      <c r="H232" s="41">
        <v>26.18</v>
      </c>
      <c r="I232" s="41">
        <v>26.2</v>
      </c>
      <c r="J232" s="41">
        <v>28.24</v>
      </c>
      <c r="K232" s="41">
        <v>27.16</v>
      </c>
      <c r="L232" s="41">
        <v>27.05</v>
      </c>
      <c r="M232" s="41">
        <v>26.91</v>
      </c>
      <c r="O232" s="41">
        <v>26.75</v>
      </c>
      <c r="P232" s="41"/>
      <c r="Q232" s="41"/>
      <c r="R232" s="41"/>
      <c r="S232" s="41"/>
      <c r="T232" s="41"/>
      <c r="U232" s="41">
        <v>25.13</v>
      </c>
      <c r="V232" s="41"/>
      <c r="W232" s="41"/>
      <c r="X232" s="41">
        <v>25.84</v>
      </c>
      <c r="Y232" s="41">
        <v>25.59</v>
      </c>
      <c r="Z232" s="41">
        <v>24.95</v>
      </c>
      <c r="AA232" s="41"/>
      <c r="AB232" s="41"/>
      <c r="AC232" s="41"/>
      <c r="AD232" s="41"/>
      <c r="AE232" s="41">
        <v>28.27</v>
      </c>
      <c r="AF232" s="41">
        <v>28.35</v>
      </c>
      <c r="AG232" s="41">
        <v>26.82</v>
      </c>
      <c r="AI232" s="41">
        <v>28.05</v>
      </c>
      <c r="AJ232" s="41">
        <v>26.63</v>
      </c>
      <c r="AK232" s="41">
        <v>26.39</v>
      </c>
      <c r="AL232" s="41"/>
      <c r="AM232" s="41"/>
      <c r="AN232" s="41"/>
      <c r="AO232" s="41"/>
      <c r="AP232" s="41">
        <v>28.25</v>
      </c>
      <c r="AQ232" s="41">
        <v>28.29</v>
      </c>
      <c r="AR232" s="41">
        <v>28.23</v>
      </c>
    </row>
    <row r="233" spans="1:44" x14ac:dyDescent="0.25">
      <c r="A233" s="37">
        <v>2012</v>
      </c>
      <c r="B233" s="37">
        <v>2</v>
      </c>
      <c r="C233" s="28">
        <f t="shared" si="4"/>
        <v>2012.0833333333333</v>
      </c>
      <c r="F233" s="41">
        <v>25.19</v>
      </c>
      <c r="G233" s="41">
        <v>24.07</v>
      </c>
      <c r="H233" s="41">
        <v>23.94</v>
      </c>
      <c r="I233" s="41">
        <v>24.03</v>
      </c>
      <c r="J233" s="41">
        <v>26.78</v>
      </c>
      <c r="K233" s="41">
        <v>25.67</v>
      </c>
      <c r="L233" s="41">
        <v>25.6</v>
      </c>
      <c r="M233" s="41">
        <v>25.68</v>
      </c>
      <c r="O233" s="41">
        <v>24.98</v>
      </c>
      <c r="P233" s="41"/>
      <c r="Q233" s="41"/>
      <c r="R233" s="41"/>
      <c r="S233" s="41"/>
      <c r="T233" s="41"/>
      <c r="U233" s="41">
        <v>22.11</v>
      </c>
      <c r="V233" s="41"/>
      <c r="W233" s="41"/>
      <c r="X233" s="41">
        <v>23.32</v>
      </c>
      <c r="Y233" s="41">
        <v>22.72</v>
      </c>
      <c r="Z233" s="41">
        <v>21.17</v>
      </c>
      <c r="AA233" s="41"/>
      <c r="AB233" s="41"/>
      <c r="AC233" s="41"/>
      <c r="AD233" s="41"/>
      <c r="AE233" s="41">
        <v>28.44</v>
      </c>
      <c r="AF233" s="41">
        <v>28.47</v>
      </c>
      <c r="AG233" s="41">
        <v>26.77</v>
      </c>
      <c r="AI233" s="41">
        <v>28.53</v>
      </c>
      <c r="AJ233" s="41">
        <v>25.98</v>
      </c>
      <c r="AK233" s="41">
        <v>25.97</v>
      </c>
      <c r="AL233" s="41"/>
      <c r="AM233" s="41"/>
      <c r="AN233" s="41"/>
      <c r="AO233" s="41"/>
      <c r="AP233" s="41">
        <v>28.63</v>
      </c>
      <c r="AQ233" s="41">
        <v>28.94</v>
      </c>
      <c r="AR233" s="41">
        <v>28.75</v>
      </c>
    </row>
    <row r="234" spans="1:44" x14ac:dyDescent="0.25">
      <c r="A234" s="37">
        <v>2012</v>
      </c>
      <c r="B234" s="37">
        <v>3</v>
      </c>
      <c r="C234" s="28">
        <f t="shared" si="4"/>
        <v>2012.1666666666667</v>
      </c>
      <c r="F234" s="41">
        <v>23.47</v>
      </c>
      <c r="G234" s="41">
        <v>22.28</v>
      </c>
      <c r="H234" s="41">
        <v>22.49</v>
      </c>
      <c r="I234" s="41">
        <v>22.5</v>
      </c>
      <c r="J234" s="41">
        <v>24.97</v>
      </c>
      <c r="K234" s="41">
        <v>23.81</v>
      </c>
      <c r="L234" s="41">
        <v>23.99</v>
      </c>
      <c r="M234" s="41">
        <v>23.97</v>
      </c>
      <c r="O234" s="41">
        <v>22.76</v>
      </c>
      <c r="P234" s="41"/>
      <c r="Q234" s="41"/>
      <c r="R234" s="41"/>
      <c r="S234" s="41"/>
      <c r="T234" s="41"/>
      <c r="U234" s="41">
        <v>19.86</v>
      </c>
      <c r="V234" s="41"/>
      <c r="W234" s="41"/>
      <c r="X234" s="41">
        <v>20.54</v>
      </c>
      <c r="Y234" s="41">
        <v>20.329999999999998</v>
      </c>
      <c r="Z234" s="41">
        <v>19.11</v>
      </c>
      <c r="AA234" s="41"/>
      <c r="AB234" s="41"/>
      <c r="AC234" s="41"/>
      <c r="AD234" s="41"/>
      <c r="AE234" s="41">
        <v>27.51</v>
      </c>
      <c r="AF234" s="41">
        <v>28.1</v>
      </c>
      <c r="AG234" s="41">
        <v>26.31</v>
      </c>
      <c r="AI234" s="41">
        <v>28.23</v>
      </c>
      <c r="AJ234" s="41">
        <v>24.54</v>
      </c>
      <c r="AK234" s="41">
        <v>25.76</v>
      </c>
      <c r="AL234" s="41"/>
      <c r="AM234" s="41"/>
      <c r="AN234" s="41"/>
      <c r="AO234" s="41"/>
      <c r="AP234" s="41">
        <v>27.98</v>
      </c>
      <c r="AQ234" s="41">
        <v>28.55</v>
      </c>
      <c r="AR234" s="41">
        <v>28.03</v>
      </c>
    </row>
    <row r="235" spans="1:44" x14ac:dyDescent="0.25">
      <c r="A235" s="37">
        <v>2012</v>
      </c>
      <c r="B235" s="37">
        <v>4</v>
      </c>
      <c r="C235" s="28">
        <f t="shared" si="4"/>
        <v>2012.25</v>
      </c>
      <c r="F235" s="41">
        <v>27.93</v>
      </c>
      <c r="G235" s="41">
        <v>27.05</v>
      </c>
      <c r="H235" s="41">
        <v>26</v>
      </c>
      <c r="I235" s="41">
        <v>26.14</v>
      </c>
      <c r="J235" s="41">
        <v>28.89</v>
      </c>
      <c r="K235" s="41">
        <v>27.98</v>
      </c>
      <c r="L235" s="41">
        <v>27.88</v>
      </c>
      <c r="M235" s="41">
        <v>28</v>
      </c>
      <c r="O235" s="41">
        <v>27.22</v>
      </c>
      <c r="P235" s="41"/>
      <c r="Q235" s="41"/>
      <c r="R235" s="41"/>
      <c r="S235" s="41"/>
      <c r="T235" s="41"/>
      <c r="U235" s="41">
        <v>26.73</v>
      </c>
      <c r="V235" s="41"/>
      <c r="W235" s="41"/>
      <c r="X235" s="41">
        <v>26.91</v>
      </c>
      <c r="Y235" s="41">
        <v>26.65</v>
      </c>
      <c r="Z235" s="41">
        <v>25.92</v>
      </c>
      <c r="AA235" s="41"/>
      <c r="AB235" s="41"/>
      <c r="AC235" s="41"/>
      <c r="AD235" s="41"/>
      <c r="AE235" s="41">
        <v>27.95</v>
      </c>
      <c r="AF235" s="41">
        <v>28.12</v>
      </c>
      <c r="AG235" s="41">
        <v>24.14</v>
      </c>
      <c r="AI235" s="41">
        <v>27.71</v>
      </c>
      <c r="AJ235" s="41">
        <v>24.1</v>
      </c>
      <c r="AK235" s="41">
        <v>24.54</v>
      </c>
      <c r="AL235" s="41"/>
      <c r="AM235" s="41"/>
      <c r="AN235" s="41"/>
      <c r="AO235" s="41"/>
      <c r="AP235" s="41">
        <v>28.37</v>
      </c>
      <c r="AQ235" s="41">
        <v>29.15</v>
      </c>
      <c r="AR235" s="41">
        <v>28.52</v>
      </c>
    </row>
    <row r="236" spans="1:44" x14ac:dyDescent="0.25">
      <c r="A236" s="37">
        <v>2012</v>
      </c>
      <c r="B236" s="37">
        <v>5</v>
      </c>
      <c r="C236" s="28">
        <f t="shared" ref="C236:C299" si="5">A236+(B236-1)/12</f>
        <v>2012.3333333333333</v>
      </c>
      <c r="F236" s="41">
        <v>28.97</v>
      </c>
      <c r="G236" s="41">
        <v>27.95</v>
      </c>
      <c r="H236" s="41">
        <v>27.45</v>
      </c>
      <c r="I236" s="41">
        <v>27.55</v>
      </c>
      <c r="J236" s="41">
        <v>29.69</v>
      </c>
      <c r="K236" s="41">
        <v>28.68</v>
      </c>
      <c r="L236" s="41">
        <v>28.46</v>
      </c>
      <c r="M236" s="41">
        <v>28.4</v>
      </c>
      <c r="O236" s="41">
        <v>27.98</v>
      </c>
      <c r="P236" s="41"/>
      <c r="Q236" s="41"/>
      <c r="R236" s="41"/>
      <c r="S236" s="41"/>
      <c r="T236" s="41"/>
      <c r="U236" s="41">
        <v>27.93</v>
      </c>
      <c r="V236" s="41"/>
      <c r="W236" s="41"/>
      <c r="X236" s="41">
        <v>27.94</v>
      </c>
      <c r="Y236" s="41">
        <v>27.82</v>
      </c>
      <c r="Z236" s="41">
        <v>27.6</v>
      </c>
      <c r="AA236" s="41"/>
      <c r="AB236" s="41"/>
      <c r="AC236" s="41"/>
      <c r="AD236" s="41"/>
      <c r="AE236" s="41">
        <v>28.87</v>
      </c>
      <c r="AF236" s="41">
        <v>29.15</v>
      </c>
      <c r="AG236" s="41">
        <v>28.27</v>
      </c>
      <c r="AI236" s="41">
        <v>28.8</v>
      </c>
      <c r="AJ236" s="41">
        <v>27.72</v>
      </c>
      <c r="AK236" s="41">
        <v>27.84</v>
      </c>
      <c r="AL236" s="41"/>
      <c r="AM236" s="41"/>
      <c r="AN236" s="41"/>
      <c r="AO236" s="41"/>
      <c r="AP236" s="41">
        <v>29.18</v>
      </c>
      <c r="AQ236" s="41">
        <v>29.17</v>
      </c>
      <c r="AR236" s="41">
        <v>28.94</v>
      </c>
    </row>
    <row r="237" spans="1:44" x14ac:dyDescent="0.25">
      <c r="A237" s="37">
        <v>2012</v>
      </c>
      <c r="B237" s="37">
        <v>6</v>
      </c>
      <c r="C237" s="28">
        <f t="shared" si="5"/>
        <v>2012.4166666666667</v>
      </c>
      <c r="F237" s="41">
        <v>29.17</v>
      </c>
      <c r="G237" s="41">
        <v>28.28</v>
      </c>
      <c r="H237" s="41">
        <v>28.69</v>
      </c>
      <c r="I237" s="41">
        <v>28.56</v>
      </c>
      <c r="J237" s="41">
        <v>30.03</v>
      </c>
      <c r="K237" s="41">
        <v>29.12</v>
      </c>
      <c r="L237" s="41">
        <v>29.62</v>
      </c>
      <c r="M237" s="41">
        <v>29.66</v>
      </c>
      <c r="O237" s="41">
        <v>28.9</v>
      </c>
      <c r="P237" s="41"/>
      <c r="Q237" s="41"/>
      <c r="R237" s="41"/>
      <c r="S237" s="41"/>
      <c r="T237" s="41"/>
      <c r="U237" s="41">
        <v>28.88</v>
      </c>
      <c r="V237" s="41"/>
      <c r="W237" s="41"/>
      <c r="X237" s="41">
        <v>28.7</v>
      </c>
      <c r="Y237" s="41">
        <v>28.78</v>
      </c>
      <c r="Z237" s="41">
        <v>28.7</v>
      </c>
      <c r="AA237" s="41"/>
      <c r="AB237" s="41"/>
      <c r="AC237" s="41"/>
      <c r="AD237" s="41"/>
      <c r="AE237" s="41">
        <v>29.05</v>
      </c>
      <c r="AF237" s="41">
        <v>29.32</v>
      </c>
      <c r="AG237" s="41">
        <v>28.11</v>
      </c>
      <c r="AI237" s="41">
        <v>28.84</v>
      </c>
      <c r="AJ237" s="41">
        <v>27.95</v>
      </c>
      <c r="AK237" s="41">
        <v>27.94</v>
      </c>
      <c r="AL237" s="41"/>
      <c r="AM237" s="41"/>
      <c r="AN237" s="41"/>
      <c r="AO237" s="41"/>
      <c r="AP237" s="41">
        <v>29.24</v>
      </c>
      <c r="AQ237" s="41">
        <v>29.36</v>
      </c>
      <c r="AR237" s="41">
        <v>29.18</v>
      </c>
    </row>
    <row r="238" spans="1:44" x14ac:dyDescent="0.25">
      <c r="A238" s="37">
        <v>2012</v>
      </c>
      <c r="B238" s="37">
        <v>7</v>
      </c>
      <c r="C238" s="28">
        <f t="shared" si="5"/>
        <v>2012.5</v>
      </c>
      <c r="F238" s="41">
        <v>29.26</v>
      </c>
      <c r="G238" s="41">
        <v>28.31</v>
      </c>
      <c r="H238" s="41">
        <v>28.57</v>
      </c>
      <c r="I238" s="41">
        <v>28.57</v>
      </c>
      <c r="J238" s="41">
        <v>29.95</v>
      </c>
      <c r="K238" s="41">
        <v>29.03</v>
      </c>
      <c r="L238" s="41">
        <v>29.38</v>
      </c>
      <c r="M238" s="41">
        <v>29.38</v>
      </c>
      <c r="O238" s="41">
        <v>28.89</v>
      </c>
      <c r="P238" s="41"/>
      <c r="Q238" s="41"/>
      <c r="R238" s="41"/>
      <c r="S238" s="41"/>
      <c r="T238" s="41"/>
      <c r="U238" s="41">
        <v>28.45</v>
      </c>
      <c r="V238" s="41"/>
      <c r="W238" s="41"/>
      <c r="X238" s="41">
        <v>28.47</v>
      </c>
      <c r="Y238" s="41">
        <v>28.49</v>
      </c>
      <c r="Z238" s="41">
        <v>28.4</v>
      </c>
      <c r="AA238" s="41"/>
      <c r="AB238" s="41"/>
      <c r="AC238" s="41"/>
      <c r="AD238" s="41"/>
      <c r="AE238" s="41">
        <v>29.41</v>
      </c>
      <c r="AF238" s="41">
        <v>29.47</v>
      </c>
      <c r="AG238" s="41">
        <v>28.52</v>
      </c>
      <c r="AI238" s="41">
        <v>28.97</v>
      </c>
      <c r="AJ238" s="41">
        <v>28.39</v>
      </c>
      <c r="AK238" s="41">
        <v>28.27</v>
      </c>
      <c r="AL238" s="41"/>
      <c r="AM238" s="41"/>
      <c r="AN238" s="41"/>
      <c r="AO238" s="41"/>
      <c r="AP238" s="41">
        <v>29.338000000000001</v>
      </c>
      <c r="AQ238" s="41">
        <v>29.68</v>
      </c>
      <c r="AR238" s="41">
        <v>29.3</v>
      </c>
    </row>
    <row r="239" spans="1:44" x14ac:dyDescent="0.25">
      <c r="A239" s="37">
        <v>2012</v>
      </c>
      <c r="B239" s="37">
        <v>8</v>
      </c>
      <c r="C239" s="28">
        <f t="shared" si="5"/>
        <v>2012.5833333333333</v>
      </c>
      <c r="F239" s="41">
        <v>29.24</v>
      </c>
      <c r="G239" s="41">
        <v>28.31</v>
      </c>
      <c r="H239" s="41">
        <v>28.57</v>
      </c>
      <c r="I239" s="41">
        <v>28.49</v>
      </c>
      <c r="J239" s="41">
        <v>29.98</v>
      </c>
      <c r="K239" s="41">
        <v>29.18</v>
      </c>
      <c r="L239" s="41">
        <v>29.45</v>
      </c>
      <c r="M239" s="41">
        <v>29.47</v>
      </c>
      <c r="O239" s="41">
        <v>28.82</v>
      </c>
      <c r="P239" s="41"/>
      <c r="Q239" s="41"/>
      <c r="R239" s="41"/>
      <c r="S239" s="41"/>
      <c r="T239" s="41"/>
      <c r="U239" s="41">
        <v>28.59</v>
      </c>
      <c r="V239" s="41"/>
      <c r="W239" s="41"/>
      <c r="X239" s="41">
        <v>28.58</v>
      </c>
      <c r="Y239" s="41">
        <v>28.51</v>
      </c>
      <c r="Z239" s="41">
        <v>28.56</v>
      </c>
      <c r="AA239" s="41"/>
      <c r="AB239" s="41"/>
      <c r="AC239" s="41"/>
      <c r="AD239" s="41"/>
      <c r="AE239" s="41">
        <v>29.2</v>
      </c>
      <c r="AF239" s="41">
        <v>29.32</v>
      </c>
      <c r="AG239" s="41">
        <v>28.45</v>
      </c>
      <c r="AI239" s="41">
        <v>28.82</v>
      </c>
      <c r="AJ239" s="41">
        <v>28.25</v>
      </c>
      <c r="AK239" s="41">
        <v>28.17</v>
      </c>
      <c r="AL239" s="41"/>
      <c r="AM239" s="41"/>
      <c r="AN239" s="41"/>
      <c r="AO239" s="41"/>
      <c r="AP239" s="41">
        <v>29.18</v>
      </c>
      <c r="AQ239" s="41">
        <v>29.44</v>
      </c>
      <c r="AR239" s="41">
        <v>29.21</v>
      </c>
    </row>
    <row r="240" spans="1:44" x14ac:dyDescent="0.25">
      <c r="A240" s="37">
        <v>2012</v>
      </c>
      <c r="B240" s="37">
        <v>9</v>
      </c>
      <c r="C240" s="28">
        <f t="shared" si="5"/>
        <v>2012.6666666666667</v>
      </c>
      <c r="F240" s="41">
        <v>29.26</v>
      </c>
      <c r="G240" s="41">
        <v>28.33</v>
      </c>
      <c r="H240" s="41">
        <v>28.37</v>
      </c>
      <c r="I240" s="41">
        <v>28.33</v>
      </c>
      <c r="J240" s="41">
        <v>29.9</v>
      </c>
      <c r="K240" s="41">
        <v>28.95</v>
      </c>
      <c r="L240" s="41">
        <v>29.32</v>
      </c>
      <c r="M240" s="41">
        <v>29.31</v>
      </c>
      <c r="O240" s="41">
        <v>28.9</v>
      </c>
      <c r="P240" s="41"/>
      <c r="Q240" s="41"/>
      <c r="R240" s="41"/>
      <c r="S240" s="41"/>
      <c r="T240" s="41"/>
      <c r="U240" s="41">
        <v>28.61</v>
      </c>
      <c r="V240" s="41"/>
      <c r="W240" s="41"/>
      <c r="X240" s="41">
        <v>28.55</v>
      </c>
      <c r="Y240" s="41">
        <v>28.54</v>
      </c>
      <c r="Z240" s="41">
        <v>28.7</v>
      </c>
      <c r="AA240" s="41"/>
      <c r="AB240" s="41"/>
      <c r="AC240" s="41"/>
      <c r="AD240" s="41"/>
      <c r="AE240" s="41">
        <v>29.1</v>
      </c>
      <c r="AF240" s="41">
        <v>29.23</v>
      </c>
      <c r="AG240" s="41">
        <v>27.87</v>
      </c>
      <c r="AI240" s="41">
        <v>28.68</v>
      </c>
      <c r="AJ240" s="41">
        <v>27.81</v>
      </c>
      <c r="AK240" s="41">
        <v>27.71</v>
      </c>
      <c r="AL240" s="41"/>
      <c r="AM240" s="41"/>
      <c r="AN240" s="41"/>
      <c r="AO240" s="41"/>
      <c r="AP240" s="41">
        <v>29.100999999999999</v>
      </c>
      <c r="AQ240" s="41">
        <v>29.47</v>
      </c>
      <c r="AR240" s="41">
        <v>29.03</v>
      </c>
    </row>
    <row r="241" spans="1:44" x14ac:dyDescent="0.25">
      <c r="A241" s="37">
        <v>2012</v>
      </c>
      <c r="B241" s="37">
        <v>10</v>
      </c>
      <c r="C241" s="28">
        <f t="shared" si="5"/>
        <v>2012.75</v>
      </c>
      <c r="F241" s="41">
        <v>29.35</v>
      </c>
      <c r="G241" s="41">
        <v>28.45</v>
      </c>
      <c r="H241" s="41">
        <v>28.63</v>
      </c>
      <c r="I241" s="41">
        <v>28.59</v>
      </c>
      <c r="J241" s="41">
        <v>29.98</v>
      </c>
      <c r="K241" s="41">
        <v>29.02</v>
      </c>
      <c r="L241" s="41">
        <v>29.23</v>
      </c>
      <c r="M241" s="41">
        <v>29.21</v>
      </c>
      <c r="O241" s="41">
        <v>28.28</v>
      </c>
      <c r="P241" s="41"/>
      <c r="Q241" s="41"/>
      <c r="R241" s="41"/>
      <c r="S241" s="41"/>
      <c r="T241" s="41"/>
      <c r="U241" s="41">
        <v>28.31</v>
      </c>
      <c r="V241" s="41"/>
      <c r="W241" s="41"/>
      <c r="X241" s="41">
        <v>28.23</v>
      </c>
      <c r="Y241" s="41">
        <v>28.2</v>
      </c>
      <c r="Z241" s="41">
        <v>28.4</v>
      </c>
      <c r="AA241" s="41"/>
      <c r="AB241" s="41"/>
      <c r="AC241" s="41"/>
      <c r="AD241" s="41"/>
      <c r="AE241" s="41">
        <v>28.32</v>
      </c>
      <c r="AF241" s="41">
        <v>28.64</v>
      </c>
      <c r="AG241" s="41">
        <v>27.38</v>
      </c>
      <c r="AI241" s="41">
        <v>28.13</v>
      </c>
      <c r="AJ241" s="41">
        <v>27.16</v>
      </c>
      <c r="AK241" s="41">
        <v>27.06</v>
      </c>
      <c r="AL241" s="41"/>
      <c r="AM241" s="41"/>
      <c r="AN241" s="41"/>
      <c r="AO241" s="41"/>
      <c r="AP241" s="41">
        <v>28.417999999999999</v>
      </c>
      <c r="AQ241" s="41">
        <v>28.5</v>
      </c>
      <c r="AR241" s="41">
        <v>28.35</v>
      </c>
    </row>
    <row r="242" spans="1:44" x14ac:dyDescent="0.25">
      <c r="A242" s="37">
        <v>2012</v>
      </c>
      <c r="B242" s="37">
        <v>11</v>
      </c>
      <c r="C242" s="28">
        <f t="shared" si="5"/>
        <v>2012.8333333333333</v>
      </c>
      <c r="F242" s="41">
        <v>29.48</v>
      </c>
      <c r="G242" s="41">
        <v>28.47</v>
      </c>
      <c r="H242" s="41">
        <v>28.48</v>
      </c>
      <c r="I242" s="41">
        <v>28.49</v>
      </c>
      <c r="J242" s="41">
        <v>29.85</v>
      </c>
      <c r="K242" s="41">
        <v>29.03</v>
      </c>
      <c r="L242" s="41">
        <v>29.4</v>
      </c>
      <c r="M242" s="41">
        <v>29.44</v>
      </c>
      <c r="O242" s="41">
        <v>28.3</v>
      </c>
      <c r="P242" s="41"/>
      <c r="Q242" s="41"/>
      <c r="R242" s="41"/>
      <c r="S242" s="41"/>
      <c r="T242" s="41"/>
      <c r="U242" s="41">
        <v>27.97</v>
      </c>
      <c r="V242" s="41"/>
      <c r="W242" s="41"/>
      <c r="X242" s="41">
        <v>28.15</v>
      </c>
      <c r="Y242" s="41"/>
      <c r="Z242" s="41">
        <v>27.76</v>
      </c>
      <c r="AA242" s="41"/>
      <c r="AB242" s="41"/>
      <c r="AC242" s="41"/>
      <c r="AD242" s="41"/>
      <c r="AE242" s="41">
        <v>28.61</v>
      </c>
      <c r="AF242" s="41">
        <v>28.79</v>
      </c>
      <c r="AG242" s="41">
        <v>27.81</v>
      </c>
      <c r="AI242" s="41">
        <v>28.24</v>
      </c>
      <c r="AJ242" s="41">
        <v>27.66</v>
      </c>
      <c r="AK242" s="41">
        <v>27.58</v>
      </c>
      <c r="AL242" s="41"/>
      <c r="AM242" s="41"/>
      <c r="AN242" s="41"/>
      <c r="AO242" s="41"/>
      <c r="AP242" s="41">
        <v>28.588999999999999</v>
      </c>
      <c r="AQ242" s="41"/>
      <c r="AR242" s="41">
        <v>28.64</v>
      </c>
    </row>
    <row r="243" spans="1:44" x14ac:dyDescent="0.25">
      <c r="A243" s="37">
        <v>2012</v>
      </c>
      <c r="B243" s="37">
        <v>12</v>
      </c>
      <c r="C243" s="28">
        <f t="shared" si="5"/>
        <v>2012.9166666666667</v>
      </c>
      <c r="D243" s="41">
        <v>27.92</v>
      </c>
      <c r="E243" s="41">
        <v>27.81</v>
      </c>
      <c r="F243" s="41">
        <v>28.65</v>
      </c>
      <c r="G243" s="41">
        <v>27.82</v>
      </c>
      <c r="H243" s="41">
        <v>28.19</v>
      </c>
      <c r="I243" s="41">
        <v>28.19</v>
      </c>
      <c r="J243" s="41">
        <v>29.19</v>
      </c>
      <c r="K243" s="41">
        <v>28.45</v>
      </c>
      <c r="L243" s="41">
        <v>28.58</v>
      </c>
      <c r="M243" s="41">
        <v>28.57</v>
      </c>
      <c r="O243" s="41">
        <v>28.05</v>
      </c>
      <c r="P243" s="41"/>
      <c r="Q243" s="41"/>
      <c r="R243" s="41"/>
      <c r="S243" s="41"/>
      <c r="T243" s="41"/>
      <c r="U243" s="41">
        <v>27.69</v>
      </c>
      <c r="V243" s="41"/>
      <c r="W243" s="41"/>
      <c r="X243" s="41">
        <v>27.8</v>
      </c>
      <c r="Z243" s="41">
        <v>27.51</v>
      </c>
      <c r="AA243" s="41"/>
      <c r="AB243" s="41"/>
      <c r="AC243" s="41"/>
      <c r="AD243" s="41"/>
      <c r="AE243" s="41">
        <v>28.77</v>
      </c>
      <c r="AF243" s="41">
        <v>28.78</v>
      </c>
      <c r="AG243" s="41">
        <v>27.94</v>
      </c>
      <c r="AI243" s="41">
        <v>28.25</v>
      </c>
      <c r="AJ243" s="41">
        <v>27.84</v>
      </c>
      <c r="AK243" s="41">
        <v>27.77</v>
      </c>
      <c r="AL243" s="41"/>
      <c r="AM243" s="41"/>
      <c r="AN243" s="41"/>
      <c r="AO243" s="41"/>
      <c r="AP243" s="41">
        <v>28.713999999999999</v>
      </c>
      <c r="AQ243" s="41"/>
      <c r="AR243" s="41">
        <v>28.73</v>
      </c>
    </row>
    <row r="244" spans="1:44" x14ac:dyDescent="0.25">
      <c r="A244" s="37">
        <v>2013</v>
      </c>
      <c r="B244" s="37">
        <v>1</v>
      </c>
      <c r="C244" s="28">
        <f t="shared" si="5"/>
        <v>2013</v>
      </c>
      <c r="D244" s="41">
        <v>26.4</v>
      </c>
      <c r="E244" s="41">
        <v>26.14</v>
      </c>
      <c r="F244" s="41">
        <v>26.94</v>
      </c>
      <c r="G244" s="41">
        <v>25.74</v>
      </c>
      <c r="H244" s="41">
        <v>25.25</v>
      </c>
      <c r="I244" s="41">
        <v>25.18</v>
      </c>
      <c r="J244" s="41">
        <v>27.21</v>
      </c>
      <c r="K244" s="41">
        <v>26.1</v>
      </c>
      <c r="L244" s="41">
        <v>25.96</v>
      </c>
      <c r="M244" s="41">
        <v>26.08</v>
      </c>
      <c r="O244" s="41">
        <v>25.87</v>
      </c>
      <c r="P244" s="41"/>
      <c r="Q244" s="41"/>
      <c r="R244" s="41"/>
      <c r="S244" s="41"/>
      <c r="T244" s="41"/>
      <c r="U244" s="41">
        <v>23.98</v>
      </c>
      <c r="V244" s="41"/>
      <c r="W244" s="41"/>
      <c r="X244" s="41">
        <v>25.26</v>
      </c>
      <c r="Z244" s="41">
        <v>23.79</v>
      </c>
      <c r="AA244" s="41"/>
      <c r="AB244" s="41"/>
      <c r="AC244" s="41"/>
      <c r="AD244" s="41"/>
      <c r="AE244" s="41">
        <v>28.79</v>
      </c>
      <c r="AF244" s="41">
        <v>28.7</v>
      </c>
      <c r="AG244" s="41">
        <v>27.41</v>
      </c>
      <c r="AI244" s="41">
        <v>28.47</v>
      </c>
      <c r="AJ244" s="41">
        <v>27.25</v>
      </c>
      <c r="AK244" s="41">
        <v>27.31</v>
      </c>
      <c r="AL244" s="41"/>
      <c r="AM244" s="41"/>
      <c r="AN244" s="41"/>
      <c r="AO244" s="41"/>
      <c r="AP244" s="41">
        <v>28.734000000000002</v>
      </c>
      <c r="AQ244" s="41"/>
      <c r="AR244" s="41">
        <v>28.87</v>
      </c>
    </row>
    <row r="245" spans="1:44" x14ac:dyDescent="0.25">
      <c r="A245" s="37">
        <v>2013</v>
      </c>
      <c r="B245" s="37">
        <v>2</v>
      </c>
      <c r="C245" s="28">
        <f t="shared" si="5"/>
        <v>2013.0833333333333</v>
      </c>
      <c r="D245" s="41">
        <v>23.82</v>
      </c>
      <c r="E245" s="41">
        <v>23.56</v>
      </c>
      <c r="F245" s="41">
        <v>23.5</v>
      </c>
      <c r="G245" s="41">
        <v>22.29</v>
      </c>
      <c r="H245" s="41">
        <v>21.85</v>
      </c>
      <c r="I245" s="41">
        <v>21.76</v>
      </c>
      <c r="J245" s="41">
        <v>24.64</v>
      </c>
      <c r="K245" s="41">
        <v>23.4</v>
      </c>
      <c r="L245" s="41">
        <v>22.96</v>
      </c>
      <c r="M245" s="41">
        <v>23.29</v>
      </c>
      <c r="O245" s="41">
        <v>22.39</v>
      </c>
      <c r="P245" s="41"/>
      <c r="Q245" s="41"/>
      <c r="R245" s="41"/>
      <c r="S245" s="41"/>
      <c r="T245" s="41"/>
      <c r="U245" s="41">
        <v>20.37</v>
      </c>
      <c r="V245" s="41"/>
      <c r="W245" s="41"/>
      <c r="X245" s="41">
        <v>21.6</v>
      </c>
      <c r="Z245" s="41">
        <v>19.36</v>
      </c>
      <c r="AA245" s="41"/>
      <c r="AB245" s="41"/>
      <c r="AC245" s="41"/>
      <c r="AD245" s="41"/>
      <c r="AE245" s="41">
        <v>28.46</v>
      </c>
      <c r="AF245" s="41">
        <v>27.96</v>
      </c>
      <c r="AG245" s="41">
        <v>24.29</v>
      </c>
      <c r="AI245" s="41">
        <v>27.89</v>
      </c>
      <c r="AJ245" s="41">
        <v>23.92</v>
      </c>
      <c r="AK245" s="41">
        <v>24.09</v>
      </c>
      <c r="AL245" s="41"/>
      <c r="AM245" s="41"/>
      <c r="AN245" s="41"/>
      <c r="AO245" s="41"/>
      <c r="AP245" s="41">
        <v>28.428000000000001</v>
      </c>
      <c r="AQ245" s="41"/>
      <c r="AR245" s="41">
        <v>28.67</v>
      </c>
    </row>
    <row r="246" spans="1:44" x14ac:dyDescent="0.25">
      <c r="A246" s="37">
        <v>2013</v>
      </c>
      <c r="B246" s="37">
        <v>3</v>
      </c>
      <c r="C246" s="28">
        <f t="shared" si="5"/>
        <v>2013.1666666666667</v>
      </c>
      <c r="D246" s="41">
        <v>24.31</v>
      </c>
      <c r="E246" s="41">
        <v>24.11</v>
      </c>
      <c r="F246" s="41">
        <v>24.63</v>
      </c>
      <c r="G246" s="41">
        <v>23.37</v>
      </c>
      <c r="H246" s="41">
        <v>23.26</v>
      </c>
      <c r="I246" s="41">
        <v>23.34</v>
      </c>
      <c r="J246" s="41">
        <v>25.84</v>
      </c>
      <c r="K246" s="41">
        <v>24.77</v>
      </c>
      <c r="L246" s="41">
        <v>24.25</v>
      </c>
      <c r="M246" s="41">
        <v>24.37</v>
      </c>
      <c r="O246" s="41">
        <v>22.67</v>
      </c>
      <c r="P246" s="41"/>
      <c r="Q246" s="41"/>
      <c r="R246" s="41"/>
      <c r="S246" s="41"/>
      <c r="T246" s="41"/>
      <c r="U246" s="41">
        <v>20.88</v>
      </c>
      <c r="V246" s="41"/>
      <c r="W246" s="41"/>
      <c r="X246" s="41">
        <v>21.91</v>
      </c>
      <c r="Z246" s="41">
        <v>20.28</v>
      </c>
      <c r="AA246" s="41"/>
      <c r="AB246" s="41"/>
      <c r="AC246" s="41"/>
      <c r="AD246" s="41"/>
      <c r="AE246" s="41">
        <v>27.43</v>
      </c>
      <c r="AF246" s="41">
        <v>27.39</v>
      </c>
      <c r="AG246" s="41">
        <v>23.36</v>
      </c>
      <c r="AI246" s="41">
        <v>26.93</v>
      </c>
      <c r="AJ246" s="41">
        <v>23.43</v>
      </c>
      <c r="AK246" s="41">
        <v>23.48</v>
      </c>
      <c r="AL246" s="41"/>
      <c r="AM246" s="41"/>
      <c r="AN246" s="41"/>
      <c r="AO246" s="41"/>
      <c r="AP246" s="41">
        <v>27.834</v>
      </c>
      <c r="AQ246" s="41"/>
      <c r="AR246" s="41">
        <v>27.86</v>
      </c>
    </row>
    <row r="247" spans="1:44" x14ac:dyDescent="0.25">
      <c r="A247" s="37">
        <v>2013</v>
      </c>
      <c r="B247" s="37">
        <v>4</v>
      </c>
      <c r="C247" s="28">
        <f t="shared" si="5"/>
        <v>2013.25</v>
      </c>
      <c r="D247" s="41">
        <v>26.82</v>
      </c>
      <c r="E247" s="41">
        <v>26.56</v>
      </c>
      <c r="F247" s="41">
        <v>26.42</v>
      </c>
      <c r="G247" s="41">
        <v>25.08</v>
      </c>
      <c r="H247" s="41">
        <v>24.95</v>
      </c>
      <c r="I247" s="41">
        <v>24.96</v>
      </c>
      <c r="J247" s="41">
        <v>27.8</v>
      </c>
      <c r="K247" s="41">
        <v>26.83</v>
      </c>
      <c r="L247" s="41">
        <v>26.38</v>
      </c>
      <c r="M247" s="41">
        <v>26.39</v>
      </c>
      <c r="O247" s="41">
        <v>26.59</v>
      </c>
      <c r="P247" s="41"/>
      <c r="Q247" s="41"/>
      <c r="R247" s="41"/>
      <c r="S247" s="41"/>
      <c r="T247" s="41"/>
      <c r="U247" s="41">
        <v>25.49</v>
      </c>
      <c r="V247" s="41"/>
      <c r="W247" s="41"/>
      <c r="X247" s="41">
        <v>26.05</v>
      </c>
      <c r="Z247" s="41">
        <v>24.65</v>
      </c>
      <c r="AA247" s="41"/>
      <c r="AB247" s="41"/>
      <c r="AC247" s="41"/>
      <c r="AD247" s="41"/>
      <c r="AE247" s="41">
        <v>28.83</v>
      </c>
      <c r="AF247" s="41">
        <v>28.65</v>
      </c>
      <c r="AG247" s="41">
        <v>25.87</v>
      </c>
      <c r="AI247" s="41">
        <v>28.37</v>
      </c>
      <c r="AJ247" s="41">
        <v>25.56</v>
      </c>
      <c r="AK247" s="41">
        <v>25.69</v>
      </c>
      <c r="AL247" s="41"/>
      <c r="AM247" s="41"/>
      <c r="AN247" s="41"/>
      <c r="AO247" s="41"/>
      <c r="AP247" s="41">
        <v>28.927</v>
      </c>
      <c r="AQ247" s="41"/>
      <c r="AR247" s="41">
        <v>29.2</v>
      </c>
    </row>
    <row r="248" spans="1:44" x14ac:dyDescent="0.25">
      <c r="A248" s="37">
        <v>2013</v>
      </c>
      <c r="B248" s="37">
        <v>5</v>
      </c>
      <c r="C248" s="28">
        <f t="shared" si="5"/>
        <v>2013.3333333333333</v>
      </c>
      <c r="D248" s="41">
        <v>28.41</v>
      </c>
      <c r="E248" s="41">
        <v>27.91</v>
      </c>
      <c r="F248" s="41">
        <v>27.68</v>
      </c>
      <c r="G248" s="41">
        <v>26.6</v>
      </c>
      <c r="H248" s="41">
        <v>26.21</v>
      </c>
      <c r="I248" s="41">
        <v>26.36</v>
      </c>
      <c r="J248" s="41">
        <v>28.3</v>
      </c>
      <c r="K248" s="41">
        <v>27.47</v>
      </c>
      <c r="L248" s="41">
        <v>27.18</v>
      </c>
      <c r="M248" s="41">
        <v>27.2</v>
      </c>
      <c r="O248" s="41">
        <v>28.21</v>
      </c>
      <c r="P248" s="41"/>
      <c r="Q248" s="41"/>
      <c r="R248" s="41"/>
      <c r="S248" s="41"/>
      <c r="T248" s="41"/>
      <c r="U248" s="41">
        <v>27.89</v>
      </c>
      <c r="V248" s="41"/>
      <c r="W248" s="41"/>
      <c r="X248" s="41">
        <v>27.89</v>
      </c>
      <c r="Z248" s="41">
        <v>27.7</v>
      </c>
      <c r="AA248" s="41"/>
      <c r="AB248" s="41"/>
      <c r="AC248" s="41"/>
      <c r="AD248" s="41"/>
      <c r="AE248" s="41">
        <v>28.58</v>
      </c>
      <c r="AF248" s="41">
        <v>28.72</v>
      </c>
      <c r="AG248" s="41">
        <v>27.55</v>
      </c>
      <c r="AI248" s="41">
        <v>28.02</v>
      </c>
      <c r="AJ248" s="41">
        <v>27.31</v>
      </c>
      <c r="AK248" s="41">
        <v>27.75</v>
      </c>
      <c r="AL248" s="41"/>
      <c r="AM248" s="41"/>
      <c r="AN248" s="41"/>
      <c r="AO248" s="41"/>
      <c r="AP248" s="41">
        <v>28.664000000000001</v>
      </c>
      <c r="AQ248" s="41"/>
      <c r="AR248" s="41">
        <v>28.6</v>
      </c>
    </row>
    <row r="249" spans="1:44" x14ac:dyDescent="0.25">
      <c r="A249" s="37">
        <v>2013</v>
      </c>
      <c r="B249" s="37">
        <v>6</v>
      </c>
      <c r="C249" s="28">
        <f t="shared" si="5"/>
        <v>2013.4166666666667</v>
      </c>
      <c r="D249" s="41">
        <v>28.99</v>
      </c>
      <c r="E249" s="41">
        <v>28.62</v>
      </c>
      <c r="F249" s="41">
        <v>28.07</v>
      </c>
      <c r="G249" s="41">
        <v>27.19</v>
      </c>
      <c r="H249" s="41">
        <v>26.93</v>
      </c>
      <c r="I249" s="41">
        <v>26.93</v>
      </c>
      <c r="J249" s="41">
        <v>28.86</v>
      </c>
      <c r="K249" s="41">
        <v>27.93</v>
      </c>
      <c r="L249" s="41">
        <v>27.84</v>
      </c>
      <c r="M249" s="41">
        <v>27.84</v>
      </c>
      <c r="O249" s="41">
        <v>28.58</v>
      </c>
      <c r="P249" s="41"/>
      <c r="Q249" s="41"/>
      <c r="R249" s="41"/>
      <c r="S249" s="41"/>
      <c r="T249" s="41"/>
      <c r="U249" s="41">
        <v>28.48</v>
      </c>
      <c r="V249" s="41"/>
      <c r="W249" s="41"/>
      <c r="X249" s="41">
        <v>28.47</v>
      </c>
      <c r="Z249" s="41">
        <v>28.46</v>
      </c>
      <c r="AA249" s="41"/>
      <c r="AB249" s="41"/>
      <c r="AC249" s="41"/>
      <c r="AD249" s="41"/>
      <c r="AE249" s="41">
        <v>28.33</v>
      </c>
      <c r="AF249" s="41">
        <v>28.41</v>
      </c>
      <c r="AG249" s="41">
        <v>27.11</v>
      </c>
      <c r="AI249" s="41">
        <v>27.9</v>
      </c>
      <c r="AJ249" s="41">
        <v>27.03</v>
      </c>
      <c r="AK249" s="41">
        <v>27.1</v>
      </c>
      <c r="AL249" s="41"/>
      <c r="AM249" s="41"/>
      <c r="AN249" s="41"/>
      <c r="AO249" s="41"/>
      <c r="AP249" s="41">
        <v>28.302</v>
      </c>
      <c r="AQ249" s="41"/>
      <c r="AR249" s="41">
        <v>28.35</v>
      </c>
    </row>
    <row r="250" spans="1:44" x14ac:dyDescent="0.25">
      <c r="A250" s="37">
        <v>2013</v>
      </c>
      <c r="B250" s="37">
        <v>7</v>
      </c>
      <c r="C250" s="28">
        <f t="shared" si="5"/>
        <v>2013.5</v>
      </c>
      <c r="D250" s="41">
        <v>28.81</v>
      </c>
      <c r="E250" s="41">
        <v>28.26</v>
      </c>
      <c r="F250" s="41">
        <v>28.18</v>
      </c>
      <c r="G250" s="41">
        <v>27.34</v>
      </c>
      <c r="H250" s="41">
        <v>26.74</v>
      </c>
      <c r="I250" s="41">
        <v>26.86</v>
      </c>
      <c r="J250" s="41">
        <v>29.07</v>
      </c>
      <c r="K250" s="41">
        <v>28.12</v>
      </c>
      <c r="L250" s="41">
        <v>27.67</v>
      </c>
      <c r="M250" s="41">
        <v>27.61</v>
      </c>
      <c r="O250" s="41">
        <v>28.4</v>
      </c>
      <c r="P250" s="41"/>
      <c r="Q250" s="41"/>
      <c r="R250" s="41"/>
      <c r="S250" s="41"/>
      <c r="T250" s="41"/>
      <c r="U250" s="41">
        <v>28.25</v>
      </c>
      <c r="V250" s="41"/>
      <c r="W250" s="41"/>
      <c r="X250" s="41">
        <v>28.16</v>
      </c>
      <c r="Z250" s="41">
        <v>28.15</v>
      </c>
      <c r="AA250" s="41"/>
      <c r="AB250" s="41"/>
      <c r="AC250" s="41"/>
      <c r="AD250" s="41"/>
      <c r="AE250" s="41">
        <v>28.36</v>
      </c>
      <c r="AF250" s="41">
        <v>28.46</v>
      </c>
      <c r="AG250" s="41">
        <v>27.14</v>
      </c>
      <c r="AI250" s="41">
        <v>27.95</v>
      </c>
      <c r="AJ250" s="41">
        <v>27.05</v>
      </c>
      <c r="AK250" s="41">
        <v>26.88</v>
      </c>
      <c r="AL250" s="41"/>
      <c r="AM250" s="41"/>
      <c r="AN250" s="41"/>
      <c r="AO250" s="41"/>
      <c r="AP250" s="41">
        <v>28.422999999999998</v>
      </c>
      <c r="AQ250" s="41"/>
      <c r="AR250" s="41">
        <v>28.39</v>
      </c>
    </row>
    <row r="251" spans="1:44" x14ac:dyDescent="0.25">
      <c r="A251" s="37">
        <v>2013</v>
      </c>
      <c r="B251" s="37">
        <v>8</v>
      </c>
      <c r="C251" s="28">
        <f t="shared" si="5"/>
        <v>2013.5833333333333</v>
      </c>
      <c r="D251" s="41">
        <v>28.47</v>
      </c>
      <c r="E251" s="41">
        <v>27.79</v>
      </c>
      <c r="F251" s="41">
        <v>27.37</v>
      </c>
      <c r="G251" s="41">
        <v>26.4</v>
      </c>
      <c r="H251" s="41">
        <v>26.17</v>
      </c>
      <c r="I251" s="41">
        <v>26.13</v>
      </c>
      <c r="J251" s="41">
        <v>28.05</v>
      </c>
      <c r="K251" s="41">
        <v>27.07</v>
      </c>
      <c r="L251" s="41">
        <v>27.06</v>
      </c>
      <c r="M251" s="41">
        <v>27</v>
      </c>
      <c r="O251" s="41">
        <v>28.1</v>
      </c>
      <c r="P251" s="41"/>
      <c r="Q251" s="41"/>
      <c r="R251" s="41"/>
      <c r="S251" s="41"/>
      <c r="T251" s="41"/>
      <c r="U251" s="41">
        <v>27.95</v>
      </c>
      <c r="V251" s="41"/>
      <c r="W251" s="41"/>
      <c r="X251" s="41">
        <v>28.04</v>
      </c>
      <c r="Z251" s="41">
        <v>27.91</v>
      </c>
      <c r="AA251" s="41"/>
      <c r="AB251" s="41"/>
      <c r="AC251" s="41"/>
      <c r="AD251" s="41"/>
      <c r="AE251" s="41">
        <v>28.38</v>
      </c>
      <c r="AF251" s="41">
        <v>28.46</v>
      </c>
      <c r="AG251" s="41">
        <v>26.73</v>
      </c>
      <c r="AI251" s="41">
        <v>27.89</v>
      </c>
      <c r="AJ251" s="41">
        <v>27.21</v>
      </c>
      <c r="AK251" s="41">
        <v>26.77</v>
      </c>
      <c r="AL251" s="41"/>
      <c r="AM251" s="41"/>
      <c r="AN251" s="41"/>
      <c r="AO251" s="41"/>
      <c r="AP251" s="41">
        <v>28.446000000000002</v>
      </c>
      <c r="AQ251" s="41"/>
      <c r="AR251" s="41">
        <v>28.46</v>
      </c>
    </row>
    <row r="252" spans="1:44" x14ac:dyDescent="0.25">
      <c r="A252" s="37">
        <v>2013</v>
      </c>
      <c r="B252" s="37">
        <v>9</v>
      </c>
      <c r="C252" s="28">
        <f t="shared" si="5"/>
        <v>2013.6666666666667</v>
      </c>
      <c r="D252" s="41">
        <v>29.08</v>
      </c>
      <c r="E252" s="41">
        <v>28.2</v>
      </c>
      <c r="F252" s="41">
        <v>28.45</v>
      </c>
      <c r="G252" s="41">
        <v>27.12</v>
      </c>
      <c r="H252" s="41">
        <v>27.16</v>
      </c>
      <c r="I252" s="41">
        <v>27.17</v>
      </c>
      <c r="J252" s="41">
        <v>29.22</v>
      </c>
      <c r="K252" s="41">
        <v>28.1</v>
      </c>
      <c r="L252" s="41">
        <v>28.42</v>
      </c>
      <c r="M252" s="41">
        <v>28.4</v>
      </c>
      <c r="O252" s="41">
        <v>28.1</v>
      </c>
      <c r="P252" s="41"/>
      <c r="Q252" s="41"/>
      <c r="R252" s="41"/>
      <c r="S252" s="41"/>
      <c r="T252" s="41"/>
      <c r="U252" s="41">
        <v>28.17</v>
      </c>
      <c r="V252" s="41"/>
      <c r="W252" s="41"/>
      <c r="X252" s="41">
        <v>28.24</v>
      </c>
      <c r="Z252" s="41">
        <v>28.35</v>
      </c>
      <c r="AA252" s="41"/>
      <c r="AB252" s="41"/>
      <c r="AC252" s="41"/>
      <c r="AD252" s="41"/>
      <c r="AE252" s="41">
        <v>27.97</v>
      </c>
      <c r="AF252" s="41">
        <v>27.98</v>
      </c>
      <c r="AG252" s="41">
        <v>26.35</v>
      </c>
      <c r="AI252" s="41">
        <v>27.57</v>
      </c>
      <c r="AJ252" s="41"/>
      <c r="AP252" s="41">
        <v>28.12</v>
      </c>
      <c r="AQ252" s="41"/>
      <c r="AR252" s="41">
        <v>28.12</v>
      </c>
    </row>
    <row r="253" spans="1:44" x14ac:dyDescent="0.25">
      <c r="A253" s="37">
        <v>2013</v>
      </c>
      <c r="B253" s="37">
        <v>10</v>
      </c>
      <c r="C253" s="28">
        <f t="shared" si="5"/>
        <v>2013.75</v>
      </c>
      <c r="D253" s="41">
        <v>28.41</v>
      </c>
      <c r="E253" s="41">
        <v>26.94</v>
      </c>
      <c r="F253" s="41">
        <v>28.52</v>
      </c>
      <c r="G253" s="41">
        <v>27.06</v>
      </c>
      <c r="H253" s="41">
        <v>29.22</v>
      </c>
      <c r="I253" s="41">
        <v>29.28</v>
      </c>
      <c r="J253" s="41">
        <v>28.84</v>
      </c>
      <c r="K253" s="41">
        <v>27.37</v>
      </c>
      <c r="L253" s="41">
        <v>29.95</v>
      </c>
      <c r="M253" s="41">
        <v>29.97</v>
      </c>
      <c r="O253" s="41">
        <v>28.01</v>
      </c>
      <c r="P253" s="41"/>
      <c r="Q253" s="41"/>
      <c r="R253" s="41"/>
      <c r="S253" s="41"/>
      <c r="T253" s="41"/>
      <c r="U253" s="41">
        <v>27.98</v>
      </c>
      <c r="V253" s="41"/>
      <c r="W253" s="41"/>
      <c r="X253" s="41">
        <v>28.02</v>
      </c>
      <c r="Z253" s="41">
        <v>28.01</v>
      </c>
      <c r="AA253" s="41"/>
      <c r="AB253" s="41"/>
      <c r="AC253" s="41"/>
      <c r="AD253" s="41"/>
      <c r="AE253" s="41">
        <v>28.09</v>
      </c>
      <c r="AF253" s="41">
        <v>28.04</v>
      </c>
      <c r="AG253" s="41">
        <v>27.27</v>
      </c>
      <c r="AI253" s="41">
        <v>27.77</v>
      </c>
      <c r="AJ253" s="41"/>
      <c r="AP253" s="41">
        <v>28.175999999999998</v>
      </c>
      <c r="AQ253" s="41"/>
      <c r="AR253" s="41">
        <v>28.19</v>
      </c>
    </row>
    <row r="254" spans="1:44" x14ac:dyDescent="0.25">
      <c r="A254" s="37">
        <v>2013</v>
      </c>
      <c r="B254" s="37">
        <v>11</v>
      </c>
      <c r="C254" s="28">
        <f t="shared" si="5"/>
        <v>2013.8333333333333</v>
      </c>
      <c r="D254" s="41">
        <v>28.74</v>
      </c>
      <c r="E254" s="41">
        <v>27.88</v>
      </c>
      <c r="F254" s="41">
        <v>29.08</v>
      </c>
      <c r="G254" s="41">
        <v>27.83</v>
      </c>
      <c r="H254" s="41">
        <v>29.71</v>
      </c>
      <c r="I254" s="41">
        <v>29.7</v>
      </c>
      <c r="J254" s="41">
        <v>29.25</v>
      </c>
      <c r="K254" s="41">
        <v>28.15</v>
      </c>
      <c r="L254" s="41">
        <v>30.13</v>
      </c>
      <c r="M254" s="41">
        <v>30.11</v>
      </c>
      <c r="O254" s="41">
        <v>28.15</v>
      </c>
      <c r="P254" s="41"/>
      <c r="Q254" s="41"/>
      <c r="R254" s="41"/>
      <c r="S254" s="41"/>
      <c r="T254" s="41"/>
      <c r="U254" s="41">
        <v>28.12</v>
      </c>
      <c r="V254" s="41"/>
      <c r="W254" s="41"/>
      <c r="X254" s="41">
        <v>28.14</v>
      </c>
      <c r="Z254" s="41">
        <v>28.3</v>
      </c>
      <c r="AA254" s="41"/>
      <c r="AB254" s="41"/>
      <c r="AC254" s="41"/>
      <c r="AD254" s="41"/>
      <c r="AE254" s="41">
        <v>28.37</v>
      </c>
      <c r="AF254" s="41">
        <v>28.36</v>
      </c>
      <c r="AG254" s="41">
        <v>27.18</v>
      </c>
      <c r="AI254" s="41">
        <v>28.01</v>
      </c>
      <c r="AJ254" s="41"/>
      <c r="AP254" s="41">
        <v>28.471</v>
      </c>
      <c r="AQ254" s="41"/>
      <c r="AR254" s="41">
        <v>28.45</v>
      </c>
    </row>
    <row r="255" spans="1:44" x14ac:dyDescent="0.25">
      <c r="A255" s="37">
        <v>2013</v>
      </c>
      <c r="B255" s="37">
        <v>12</v>
      </c>
      <c r="C255" s="28">
        <f t="shared" si="5"/>
        <v>2013.9166666666667</v>
      </c>
      <c r="D255" s="41">
        <v>28.42</v>
      </c>
      <c r="E255" s="41">
        <v>27.82</v>
      </c>
      <c r="F255" s="41">
        <v>29.21</v>
      </c>
      <c r="G255" s="41">
        <v>27.9</v>
      </c>
      <c r="H255" s="41">
        <v>29.4</v>
      </c>
      <c r="I255" s="41">
        <v>29.6</v>
      </c>
      <c r="J255" s="41">
        <v>29.33</v>
      </c>
      <c r="K255" s="41">
        <v>27.9</v>
      </c>
      <c r="L255" s="41">
        <v>29.99</v>
      </c>
      <c r="M255" s="41">
        <v>30.06</v>
      </c>
      <c r="O255" s="41">
        <v>27.92</v>
      </c>
      <c r="P255" s="41"/>
      <c r="Q255" s="41"/>
      <c r="R255" s="41"/>
      <c r="S255" s="41"/>
      <c r="T255" s="41"/>
      <c r="U255" s="41">
        <v>27.85</v>
      </c>
      <c r="V255" s="41"/>
      <c r="W255" s="41"/>
      <c r="X255" s="41">
        <v>27.86</v>
      </c>
      <c r="Z255" s="41">
        <v>27.93</v>
      </c>
      <c r="AA255" s="41"/>
      <c r="AB255" s="41"/>
      <c r="AC255" s="41"/>
      <c r="AD255" s="41"/>
      <c r="AE255" s="41">
        <v>28.78</v>
      </c>
      <c r="AF255" s="41">
        <v>28.88</v>
      </c>
      <c r="AG255" s="41">
        <v>27.81</v>
      </c>
      <c r="AI255" s="41">
        <v>28.49</v>
      </c>
      <c r="AJ255" s="41"/>
      <c r="AP255" s="41">
        <v>28.8</v>
      </c>
      <c r="AQ255" s="41"/>
      <c r="AR255" s="41">
        <v>28.83</v>
      </c>
    </row>
    <row r="256" spans="1:44" x14ac:dyDescent="0.25">
      <c r="A256" s="37">
        <v>2014</v>
      </c>
      <c r="B256" s="37">
        <v>1</v>
      </c>
      <c r="C256" s="28">
        <f t="shared" si="5"/>
        <v>2014</v>
      </c>
      <c r="D256" s="41">
        <v>26.43</v>
      </c>
      <c r="E256" s="41">
        <v>26.3</v>
      </c>
      <c r="F256" s="41">
        <v>27.19</v>
      </c>
      <c r="G256" s="41">
        <v>25.94</v>
      </c>
      <c r="H256" s="41">
        <v>25.22</v>
      </c>
      <c r="I256" s="41">
        <v>25.41</v>
      </c>
      <c r="J256" s="41">
        <v>27.48</v>
      </c>
      <c r="K256" s="41">
        <v>26.27</v>
      </c>
      <c r="L256" s="41">
        <v>25.83</v>
      </c>
      <c r="M256" s="41">
        <v>25.84</v>
      </c>
      <c r="O256" s="41">
        <v>26.16</v>
      </c>
      <c r="P256" s="41"/>
      <c r="Q256" s="41"/>
      <c r="R256" s="41"/>
      <c r="S256" s="41"/>
      <c r="T256" s="41"/>
      <c r="U256" s="41">
        <v>24.98</v>
      </c>
      <c r="V256" s="41"/>
      <c r="W256" s="41"/>
      <c r="X256" s="41">
        <v>25.78</v>
      </c>
      <c r="Z256" s="41">
        <v>24.6</v>
      </c>
      <c r="AA256" s="41"/>
      <c r="AB256" s="41"/>
      <c r="AC256" s="41"/>
      <c r="AD256" s="41"/>
      <c r="AE256" s="41">
        <v>28.93</v>
      </c>
      <c r="AF256" s="41">
        <v>28.81</v>
      </c>
      <c r="AG256" s="41">
        <v>27.56</v>
      </c>
      <c r="AI256" s="41">
        <v>28.9</v>
      </c>
      <c r="AJ256" s="41"/>
      <c r="AP256" s="41">
        <v>28.771999999999998</v>
      </c>
      <c r="AQ256" s="41"/>
      <c r="AR256" s="41">
        <v>28.99</v>
      </c>
    </row>
    <row r="257" spans="1:44" x14ac:dyDescent="0.25">
      <c r="A257" s="37">
        <v>2014</v>
      </c>
      <c r="B257" s="37">
        <v>2</v>
      </c>
      <c r="C257" s="28">
        <f t="shared" si="5"/>
        <v>2014.0833333333333</v>
      </c>
      <c r="D257" s="41">
        <v>24.74</v>
      </c>
      <c r="E257" s="41">
        <v>25</v>
      </c>
      <c r="F257" s="41">
        <v>25.14</v>
      </c>
      <c r="G257" s="41">
        <v>24.08</v>
      </c>
      <c r="H257" s="41">
        <v>23.37</v>
      </c>
      <c r="I257" s="41">
        <v>23.41</v>
      </c>
      <c r="J257" s="41">
        <v>25.54</v>
      </c>
      <c r="K257" s="41">
        <v>24.39</v>
      </c>
      <c r="L257" s="41">
        <v>24.19</v>
      </c>
      <c r="M257" s="41">
        <v>24.23</v>
      </c>
      <c r="O257" s="41">
        <v>25.56</v>
      </c>
      <c r="P257" s="41"/>
      <c r="Q257" s="41"/>
      <c r="R257" s="41"/>
      <c r="S257" s="41"/>
      <c r="T257" s="41"/>
      <c r="U257" s="41">
        <v>22.44</v>
      </c>
      <c r="V257" s="41"/>
      <c r="W257" s="41"/>
      <c r="X257" s="41">
        <v>23.27</v>
      </c>
      <c r="Z257" s="41">
        <v>21.94</v>
      </c>
      <c r="AA257" s="41"/>
      <c r="AB257" s="41"/>
      <c r="AC257" s="41"/>
      <c r="AD257" s="41"/>
      <c r="AE257" s="41">
        <v>28.48</v>
      </c>
      <c r="AF257" s="41">
        <v>28.26</v>
      </c>
      <c r="AG257" s="41">
        <v>26.11</v>
      </c>
      <c r="AI257" s="41">
        <v>28.55</v>
      </c>
      <c r="AJ257" s="41"/>
      <c r="AP257" s="41">
        <v>28.593</v>
      </c>
      <c r="AQ257" s="41"/>
      <c r="AR257" s="41">
        <v>28.71</v>
      </c>
    </row>
    <row r="258" spans="1:44" x14ac:dyDescent="0.25">
      <c r="A258" s="37">
        <v>2014</v>
      </c>
      <c r="B258" s="37">
        <v>3</v>
      </c>
      <c r="C258" s="28">
        <f t="shared" si="5"/>
        <v>2014.1666666666667</v>
      </c>
      <c r="D258" s="41">
        <v>25.52</v>
      </c>
      <c r="E258" s="41">
        <v>25.5</v>
      </c>
      <c r="F258" s="41">
        <v>25.58</v>
      </c>
      <c r="G258" s="41">
        <v>24.37</v>
      </c>
      <c r="H258" s="41">
        <v>24.37</v>
      </c>
      <c r="I258" s="41">
        <v>24.51</v>
      </c>
      <c r="J258" s="41">
        <v>26.26</v>
      </c>
      <c r="K258" s="41">
        <v>25.06</v>
      </c>
      <c r="L258" s="41">
        <v>25.51</v>
      </c>
      <c r="M258" s="41">
        <v>25.56</v>
      </c>
      <c r="O258" s="41">
        <v>25.82</v>
      </c>
      <c r="P258" s="41"/>
      <c r="Q258" s="41"/>
      <c r="R258" s="41"/>
      <c r="S258" s="41"/>
      <c r="T258" s="41"/>
      <c r="U258" s="41">
        <v>23.27</v>
      </c>
      <c r="V258" s="41"/>
      <c r="W258" s="41"/>
      <c r="X258" s="41">
        <v>24.07</v>
      </c>
      <c r="Z258" s="41">
        <v>22.45</v>
      </c>
      <c r="AA258" s="41"/>
      <c r="AB258" s="41"/>
      <c r="AC258" s="41"/>
      <c r="AD258" s="41"/>
      <c r="AE258" s="41">
        <v>28.38</v>
      </c>
      <c r="AF258" s="41">
        <v>28.4</v>
      </c>
      <c r="AG258" s="41">
        <v>25.79</v>
      </c>
      <c r="AI258" s="41">
        <v>28.92</v>
      </c>
      <c r="AJ258" s="41"/>
      <c r="AP258" s="41">
        <v>28.597000000000001</v>
      </c>
      <c r="AQ258" s="41"/>
      <c r="AR258" s="41">
        <v>28.86</v>
      </c>
    </row>
    <row r="259" spans="1:44" x14ac:dyDescent="0.25">
      <c r="A259" s="37">
        <v>2014</v>
      </c>
      <c r="B259" s="37">
        <v>4</v>
      </c>
      <c r="C259" s="28">
        <f t="shared" si="5"/>
        <v>2014.25</v>
      </c>
      <c r="D259" s="41">
        <v>25.57</v>
      </c>
      <c r="E259" s="41">
        <v>25.62</v>
      </c>
      <c r="F259" s="41">
        <v>26.78</v>
      </c>
      <c r="G259" s="41">
        <v>25.53</v>
      </c>
      <c r="H259" s="41">
        <v>25.51</v>
      </c>
      <c r="I259" s="41">
        <v>25.68</v>
      </c>
      <c r="J259" s="41">
        <v>27.05</v>
      </c>
      <c r="K259" s="41">
        <v>25.7</v>
      </c>
      <c r="L259" s="41">
        <v>26.04</v>
      </c>
      <c r="M259" s="41">
        <v>26.11</v>
      </c>
      <c r="O259" s="41">
        <v>25.44</v>
      </c>
      <c r="P259" s="41"/>
      <c r="Q259" s="41"/>
      <c r="R259" s="41"/>
      <c r="S259" s="41"/>
      <c r="T259" s="41"/>
      <c r="U259" s="41">
        <v>24.23</v>
      </c>
      <c r="V259" s="41"/>
      <c r="W259" s="41"/>
      <c r="X259" s="41">
        <v>24.8</v>
      </c>
      <c r="Z259" s="41">
        <v>23.21</v>
      </c>
      <c r="AA259" s="41"/>
      <c r="AB259" s="41"/>
      <c r="AC259" s="41"/>
      <c r="AD259" s="41"/>
      <c r="AE259" s="41">
        <v>29.13</v>
      </c>
      <c r="AF259" s="41">
        <v>29.07</v>
      </c>
      <c r="AG259" s="41">
        <v>27.16</v>
      </c>
      <c r="AI259" s="41">
        <v>28.43</v>
      </c>
      <c r="AJ259" s="41"/>
      <c r="AP259" s="41">
        <v>29.164000000000001</v>
      </c>
      <c r="AQ259" s="41"/>
      <c r="AR259" s="41">
        <v>29.37</v>
      </c>
    </row>
    <row r="260" spans="1:44" x14ac:dyDescent="0.25">
      <c r="A260" s="37">
        <v>2014</v>
      </c>
      <c r="B260" s="37">
        <v>5</v>
      </c>
      <c r="C260" s="28">
        <f t="shared" si="5"/>
        <v>2014.3333333333333</v>
      </c>
      <c r="D260" s="41">
        <v>28.81</v>
      </c>
      <c r="E260" s="41">
        <v>27.8</v>
      </c>
      <c r="F260" s="41">
        <v>29.27</v>
      </c>
      <c r="G260" s="41">
        <v>28.11</v>
      </c>
      <c r="H260" s="41">
        <v>28.66</v>
      </c>
      <c r="I260" s="41">
        <v>28.67</v>
      </c>
      <c r="J260" s="41">
        <v>29.56</v>
      </c>
      <c r="K260" s="41">
        <v>28.35</v>
      </c>
      <c r="L260" s="41">
        <v>29.25</v>
      </c>
      <c r="M260" s="41">
        <v>29.15</v>
      </c>
      <c r="O260" s="41">
        <v>28.32</v>
      </c>
      <c r="P260" s="41"/>
      <c r="Q260" s="41"/>
      <c r="R260" s="41"/>
      <c r="S260" s="41"/>
      <c r="T260" s="41"/>
      <c r="U260" s="41">
        <v>28.04</v>
      </c>
      <c r="V260" s="41"/>
      <c r="W260" s="41"/>
      <c r="X260" s="41">
        <v>28.11</v>
      </c>
      <c r="Z260" s="41">
        <v>28.14</v>
      </c>
      <c r="AA260" s="41"/>
      <c r="AB260" s="41"/>
      <c r="AC260" s="41"/>
      <c r="AD260" s="41"/>
      <c r="AE260" s="41">
        <v>29.01</v>
      </c>
      <c r="AF260" s="41">
        <v>28.87</v>
      </c>
      <c r="AG260" s="41">
        <v>27.41</v>
      </c>
      <c r="AI260" s="41">
        <v>28.32</v>
      </c>
      <c r="AJ260" s="41"/>
      <c r="AP260" s="41">
        <v>29.077000000000002</v>
      </c>
      <c r="AQ260" s="41"/>
      <c r="AR260" s="41">
        <v>29.08</v>
      </c>
    </row>
    <row r="261" spans="1:44" x14ac:dyDescent="0.25">
      <c r="A261" s="37">
        <v>2014</v>
      </c>
      <c r="B261" s="37">
        <v>6</v>
      </c>
      <c r="C261" s="28">
        <f t="shared" si="5"/>
        <v>2014.4166666666667</v>
      </c>
      <c r="D261" s="41">
        <v>28.97</v>
      </c>
      <c r="E261" s="41">
        <v>28.56</v>
      </c>
      <c r="F261" s="41">
        <v>29.58</v>
      </c>
      <c r="G261" s="41">
        <v>28.58</v>
      </c>
      <c r="H261" s="41">
        <v>30.15</v>
      </c>
      <c r="I261" s="41">
        <v>30.06</v>
      </c>
      <c r="J261" s="41">
        <v>29.97</v>
      </c>
      <c r="K261" s="41">
        <v>28.82</v>
      </c>
      <c r="L261" s="41">
        <v>30.48</v>
      </c>
      <c r="M261" s="41">
        <v>30.53</v>
      </c>
      <c r="O261" s="41">
        <v>28.78</v>
      </c>
      <c r="P261" s="41"/>
      <c r="Q261" s="41"/>
      <c r="R261" s="41"/>
      <c r="S261" s="41"/>
      <c r="T261" s="41"/>
      <c r="U261" s="41">
        <v>28.54</v>
      </c>
      <c r="V261" s="41"/>
      <c r="W261" s="41"/>
      <c r="X261" s="41">
        <v>28.73</v>
      </c>
      <c r="Z261" s="41">
        <v>28.24</v>
      </c>
      <c r="AA261" s="41"/>
      <c r="AB261" s="41"/>
      <c r="AC261" s="41"/>
      <c r="AD261" s="41"/>
      <c r="AE261" s="41">
        <v>29.19</v>
      </c>
      <c r="AF261" s="41">
        <v>29.145</v>
      </c>
      <c r="AG261" s="41">
        <v>28.22</v>
      </c>
      <c r="AI261" s="41">
        <v>28.84</v>
      </c>
      <c r="AJ261" s="41"/>
      <c r="AP261" s="41">
        <v>29.177</v>
      </c>
      <c r="AQ261" s="41"/>
      <c r="AR261" s="41">
        <v>29.24</v>
      </c>
    </row>
    <row r="262" spans="1:44" x14ac:dyDescent="0.25">
      <c r="A262" s="37">
        <v>2014</v>
      </c>
      <c r="B262" s="37">
        <v>7</v>
      </c>
      <c r="C262" s="28">
        <f t="shared" si="5"/>
        <v>2014.5</v>
      </c>
      <c r="D262" s="41">
        <v>29.22</v>
      </c>
      <c r="E262" s="41">
        <v>28</v>
      </c>
      <c r="F262" s="41">
        <v>29.44</v>
      </c>
      <c r="G262" s="41">
        <v>28.33</v>
      </c>
      <c r="H262" s="41">
        <v>30.26</v>
      </c>
      <c r="I262" s="41">
        <v>30.25</v>
      </c>
      <c r="J262" s="41">
        <v>29.57</v>
      </c>
      <c r="K262" s="41">
        <v>28.32</v>
      </c>
      <c r="L262" s="41">
        <v>30.76</v>
      </c>
      <c r="M262" s="41">
        <v>30.81</v>
      </c>
      <c r="O262" s="41">
        <v>29.34</v>
      </c>
      <c r="P262" s="41"/>
      <c r="Q262" s="41"/>
      <c r="R262" s="41"/>
      <c r="S262" s="41"/>
      <c r="T262" s="41"/>
      <c r="U262" s="41">
        <v>28.79</v>
      </c>
      <c r="V262" s="41"/>
      <c r="W262" s="41"/>
      <c r="X262" s="41">
        <v>29.09</v>
      </c>
      <c r="Z262" s="41">
        <v>28.78</v>
      </c>
      <c r="AA262" s="41"/>
      <c r="AB262" s="41"/>
      <c r="AC262" s="41"/>
      <c r="AD262" s="41"/>
      <c r="AE262" s="41"/>
      <c r="AF262" s="41">
        <v>29.527000000000001</v>
      </c>
      <c r="AG262" s="41">
        <v>28.77</v>
      </c>
      <c r="AP262" s="41">
        <v>29.498000000000001</v>
      </c>
    </row>
    <row r="263" spans="1:44" x14ac:dyDescent="0.25">
      <c r="A263" s="37">
        <v>2014</v>
      </c>
      <c r="B263" s="37">
        <v>8</v>
      </c>
      <c r="C263" s="28">
        <f t="shared" si="5"/>
        <v>2014.5833333333333</v>
      </c>
      <c r="D263" s="41">
        <v>29.01</v>
      </c>
      <c r="E263" s="41">
        <v>28.66</v>
      </c>
      <c r="F263" s="41">
        <v>29.69</v>
      </c>
      <c r="G263" s="41">
        <v>28.65</v>
      </c>
      <c r="H263" s="41">
        <v>30.2</v>
      </c>
      <c r="I263" s="41">
        <v>30.22</v>
      </c>
      <c r="J263" s="41">
        <v>29.94</v>
      </c>
      <c r="K263" s="41">
        <v>29.03</v>
      </c>
      <c r="L263" s="41">
        <v>30.51</v>
      </c>
      <c r="M263" s="41">
        <v>30.5</v>
      </c>
      <c r="O263" s="41">
        <v>28.96</v>
      </c>
      <c r="P263" s="41"/>
      <c r="Q263" s="41"/>
      <c r="R263" s="41"/>
      <c r="S263" s="41"/>
      <c r="T263" s="41"/>
      <c r="U263" s="41">
        <v>28.47</v>
      </c>
      <c r="V263" s="41"/>
      <c r="W263" s="41"/>
      <c r="Z263" s="41">
        <v>28.5</v>
      </c>
      <c r="AA263" s="41"/>
      <c r="AB263" s="41"/>
      <c r="AC263" s="41"/>
      <c r="AD263" s="41"/>
      <c r="AE263" s="41"/>
      <c r="AF263" s="41">
        <v>29.318999999999999</v>
      </c>
      <c r="AG263" s="41">
        <v>28.47</v>
      </c>
      <c r="AP263" s="41">
        <v>29.251999999999999</v>
      </c>
    </row>
    <row r="264" spans="1:44" x14ac:dyDescent="0.25">
      <c r="A264" s="37">
        <v>2014</v>
      </c>
      <c r="B264" s="37">
        <v>9</v>
      </c>
      <c r="C264" s="28">
        <f t="shared" si="5"/>
        <v>2014.6666666666667</v>
      </c>
      <c r="D264" s="41">
        <v>29.22</v>
      </c>
      <c r="E264" s="41">
        <v>28.8</v>
      </c>
      <c r="F264" s="41">
        <v>30.03</v>
      </c>
      <c r="G264" s="41">
        <v>28.82</v>
      </c>
      <c r="H264" s="41">
        <v>30.3</v>
      </c>
      <c r="I264" s="41">
        <v>30.34</v>
      </c>
      <c r="J264" s="41">
        <v>30.23</v>
      </c>
      <c r="K264" s="41">
        <v>29.18</v>
      </c>
      <c r="L264" s="41">
        <v>30.58</v>
      </c>
      <c r="M264" s="41">
        <v>30.63</v>
      </c>
      <c r="O264" s="41">
        <v>28.91</v>
      </c>
      <c r="P264" s="41"/>
      <c r="Q264" s="41"/>
      <c r="R264" s="41"/>
      <c r="S264" s="41"/>
      <c r="T264" s="41"/>
      <c r="U264" s="41">
        <v>28.79</v>
      </c>
      <c r="V264" s="41"/>
      <c r="W264" s="41"/>
      <c r="Z264" s="41">
        <v>28.79</v>
      </c>
      <c r="AA264" s="41"/>
      <c r="AB264" s="41"/>
      <c r="AC264" s="41"/>
      <c r="AD264" s="41"/>
      <c r="AE264" s="41"/>
      <c r="AF264" s="41">
        <v>28.75</v>
      </c>
      <c r="AG264" s="41">
        <v>27.37</v>
      </c>
      <c r="AP264" s="41">
        <v>28.754000000000001</v>
      </c>
    </row>
    <row r="265" spans="1:44" x14ac:dyDescent="0.25">
      <c r="A265" s="37">
        <v>2014</v>
      </c>
      <c r="B265" s="37">
        <v>10</v>
      </c>
      <c r="C265" s="28">
        <f t="shared" si="5"/>
        <v>2014.75</v>
      </c>
      <c r="D265" s="41">
        <v>29.14</v>
      </c>
      <c r="E265" s="41">
        <v>28.6</v>
      </c>
      <c r="F265" s="41">
        <v>29.85</v>
      </c>
      <c r="G265" s="41">
        <v>28.8</v>
      </c>
      <c r="H265" s="41">
        <v>29.78</v>
      </c>
      <c r="I265" s="41">
        <v>29.81</v>
      </c>
      <c r="J265" s="41">
        <v>30.03</v>
      </c>
      <c r="K265" s="41">
        <v>29.02</v>
      </c>
      <c r="L265" s="41">
        <v>30.33</v>
      </c>
      <c r="M265" s="41">
        <v>30.35</v>
      </c>
      <c r="O265" s="41">
        <v>28.71</v>
      </c>
      <c r="P265" s="41"/>
      <c r="Q265" s="41"/>
      <c r="R265" s="41"/>
      <c r="S265" s="41"/>
      <c r="T265" s="41"/>
      <c r="U265" s="41">
        <v>28.58</v>
      </c>
      <c r="V265" s="41"/>
      <c r="W265" s="41"/>
      <c r="Z265" s="41">
        <v>28.64</v>
      </c>
      <c r="AA265" s="41"/>
      <c r="AB265" s="41"/>
      <c r="AC265" s="41"/>
      <c r="AD265" s="41"/>
      <c r="AE265" s="41"/>
      <c r="AF265" s="41">
        <v>28.477</v>
      </c>
      <c r="AG265" s="41">
        <v>27.44</v>
      </c>
      <c r="AP265" s="41">
        <v>28.443999999999999</v>
      </c>
    </row>
    <row r="266" spans="1:44" x14ac:dyDescent="0.25">
      <c r="A266" s="37">
        <v>2014</v>
      </c>
      <c r="B266" s="37">
        <v>11</v>
      </c>
      <c r="C266" s="28">
        <f t="shared" si="5"/>
        <v>2014.8333333333333</v>
      </c>
      <c r="D266" s="41">
        <v>28.95</v>
      </c>
      <c r="E266" s="41">
        <v>28.46</v>
      </c>
      <c r="F266" s="41">
        <v>29.65</v>
      </c>
      <c r="G266" s="41">
        <v>28.47</v>
      </c>
      <c r="H266" s="41">
        <v>29.66</v>
      </c>
      <c r="I266" s="41">
        <v>29.72</v>
      </c>
      <c r="J266" s="41">
        <v>29.67</v>
      </c>
      <c r="K266" s="41">
        <v>28.77</v>
      </c>
      <c r="L266" s="41">
        <v>30.03</v>
      </c>
      <c r="M266" s="41">
        <v>30.2</v>
      </c>
      <c r="O266" s="41">
        <v>28.64</v>
      </c>
      <c r="P266" s="41"/>
      <c r="Q266" s="41"/>
      <c r="R266" s="41"/>
      <c r="S266" s="41"/>
      <c r="T266" s="41"/>
      <c r="U266" s="41">
        <v>28.49</v>
      </c>
      <c r="V266" s="41"/>
      <c r="W266" s="41"/>
      <c r="Z266" s="41">
        <v>28.41</v>
      </c>
      <c r="AA266" s="41"/>
      <c r="AB266" s="41"/>
      <c r="AC266" s="41"/>
      <c r="AD266" s="41"/>
      <c r="AE266" s="41"/>
      <c r="AF266" s="41">
        <v>28.844999999999999</v>
      </c>
      <c r="AG266" s="41">
        <v>27.85</v>
      </c>
      <c r="AP266" s="41">
        <v>28.722000000000001</v>
      </c>
    </row>
    <row r="267" spans="1:44" x14ac:dyDescent="0.25">
      <c r="A267" s="37">
        <v>2014</v>
      </c>
      <c r="B267" s="37">
        <v>12</v>
      </c>
      <c r="C267" s="28">
        <f t="shared" si="5"/>
        <v>2014.9166666666667</v>
      </c>
      <c r="D267" s="41">
        <v>28.28</v>
      </c>
      <c r="E267" s="41">
        <v>27.87</v>
      </c>
      <c r="F267" s="41">
        <v>28.92</v>
      </c>
      <c r="G267" s="41">
        <v>27.71</v>
      </c>
      <c r="H267" s="41">
        <v>28.96</v>
      </c>
      <c r="I267" s="41">
        <v>28.94</v>
      </c>
      <c r="J267" s="41">
        <v>29.4</v>
      </c>
      <c r="K267" s="41">
        <v>28.4</v>
      </c>
      <c r="L267" s="41">
        <v>29.74</v>
      </c>
      <c r="M267" s="41">
        <v>29.79</v>
      </c>
      <c r="O267" s="41">
        <v>28.33</v>
      </c>
      <c r="P267" s="41"/>
      <c r="Q267" s="41"/>
      <c r="R267" s="41"/>
      <c r="S267" s="41"/>
      <c r="T267" s="41"/>
      <c r="U267" s="41">
        <v>28.01</v>
      </c>
      <c r="V267" s="41"/>
      <c r="W267" s="41"/>
      <c r="Z267" s="41">
        <v>28.06</v>
      </c>
      <c r="AA267" s="41"/>
      <c r="AB267" s="41"/>
      <c r="AC267" s="41"/>
      <c r="AD267" s="41"/>
      <c r="AE267" s="41"/>
      <c r="AF267" s="41">
        <v>29.058</v>
      </c>
      <c r="AG267" s="41">
        <v>28.28</v>
      </c>
      <c r="AP267" s="41">
        <v>28.96</v>
      </c>
    </row>
    <row r="268" spans="1:44" x14ac:dyDescent="0.25">
      <c r="A268" s="37">
        <v>2015</v>
      </c>
      <c r="B268" s="37">
        <v>1</v>
      </c>
      <c r="C268" s="28">
        <f t="shared" si="5"/>
        <v>2015</v>
      </c>
      <c r="D268" s="41">
        <v>27.53</v>
      </c>
      <c r="E268" s="41">
        <v>26.97</v>
      </c>
      <c r="F268" s="41">
        <v>28.42</v>
      </c>
      <c r="G268" s="41">
        <v>27</v>
      </c>
      <c r="H268" s="41">
        <v>27.66</v>
      </c>
      <c r="I268" s="41">
        <v>27.72</v>
      </c>
      <c r="J268" s="41">
        <v>28.47</v>
      </c>
      <c r="K268" s="41">
        <v>27.31</v>
      </c>
      <c r="L268" s="41">
        <v>28.31</v>
      </c>
      <c r="M268" s="41">
        <v>28.38</v>
      </c>
      <c r="O268" s="41">
        <v>27.71</v>
      </c>
      <c r="P268" s="41"/>
      <c r="Q268" s="41"/>
      <c r="R268" s="41"/>
      <c r="S268" s="41"/>
      <c r="T268" s="41"/>
      <c r="U268" s="41">
        <v>26.27</v>
      </c>
      <c r="V268" s="41"/>
      <c r="W268" s="41"/>
      <c r="Z268" s="41">
        <v>26.61</v>
      </c>
      <c r="AA268" s="41"/>
      <c r="AB268" s="41"/>
      <c r="AC268" s="41"/>
      <c r="AD268" s="41"/>
      <c r="AE268" s="41"/>
      <c r="AF268" s="41">
        <v>28.965</v>
      </c>
      <c r="AG268" s="41">
        <v>28.53</v>
      </c>
      <c r="AP268" s="41">
        <v>29.03</v>
      </c>
    </row>
    <row r="269" spans="1:44" x14ac:dyDescent="0.25">
      <c r="A269" s="37">
        <v>2015</v>
      </c>
      <c r="B269" s="37">
        <v>2</v>
      </c>
      <c r="C269" s="28">
        <f t="shared" si="5"/>
        <v>2015.0833333333333</v>
      </c>
      <c r="D269" s="41">
        <v>25.61</v>
      </c>
      <c r="E269" s="41">
        <v>25.6</v>
      </c>
      <c r="F269" s="41">
        <v>25.96</v>
      </c>
      <c r="G269" s="41">
        <v>25</v>
      </c>
      <c r="H269" s="41">
        <v>25.44</v>
      </c>
      <c r="I269" s="41">
        <v>25.35</v>
      </c>
      <c r="J269" s="41">
        <v>26.89</v>
      </c>
      <c r="K269" s="41">
        <v>25.86</v>
      </c>
      <c r="L269" s="41">
        <v>26.17</v>
      </c>
      <c r="M269" s="41">
        <v>26.15</v>
      </c>
      <c r="O269" s="41">
        <v>25.74</v>
      </c>
      <c r="P269" s="41"/>
      <c r="Q269" s="41"/>
      <c r="R269" s="41"/>
      <c r="S269" s="41"/>
      <c r="T269" s="41"/>
      <c r="U269" s="41">
        <v>23.84</v>
      </c>
      <c r="V269" s="41"/>
      <c r="W269" s="41"/>
      <c r="Z269" s="41">
        <v>23.3</v>
      </c>
      <c r="AA269" s="41"/>
      <c r="AB269" s="41"/>
      <c r="AC269" s="41"/>
      <c r="AD269" s="41"/>
      <c r="AE269" s="41"/>
      <c r="AF269" s="41">
        <v>28.843</v>
      </c>
      <c r="AG269" s="41">
        <v>28.15</v>
      </c>
      <c r="AP269" s="41">
        <v>29.042999999999999</v>
      </c>
    </row>
    <row r="270" spans="1:44" x14ac:dyDescent="0.25">
      <c r="A270" s="37">
        <v>2015</v>
      </c>
      <c r="B270" s="37">
        <v>3</v>
      </c>
      <c r="C270" s="28">
        <f t="shared" si="5"/>
        <v>2015.1666666666667</v>
      </c>
      <c r="D270" s="41">
        <v>23.6</v>
      </c>
      <c r="E270" s="41">
        <v>22.86</v>
      </c>
      <c r="F270" s="41">
        <v>23.77</v>
      </c>
      <c r="G270" s="41">
        <v>22.32</v>
      </c>
      <c r="H270" s="41">
        <v>22.86</v>
      </c>
      <c r="I270" s="41">
        <v>22.71</v>
      </c>
      <c r="J270" s="41">
        <v>23.94</v>
      </c>
      <c r="K270" s="41">
        <v>22.84</v>
      </c>
      <c r="L270" s="41">
        <v>23.48</v>
      </c>
      <c r="M270" s="41">
        <v>23.34</v>
      </c>
      <c r="O270" s="41">
        <v>23.43</v>
      </c>
      <c r="P270" s="41"/>
      <c r="Q270" s="41"/>
      <c r="R270" s="41"/>
      <c r="S270" s="41"/>
      <c r="T270" s="41"/>
      <c r="U270" s="41">
        <v>20.239999999999998</v>
      </c>
      <c r="V270" s="41"/>
      <c r="W270" s="41"/>
      <c r="Z270" s="41">
        <v>19.809999999999999</v>
      </c>
      <c r="AA270" s="41"/>
      <c r="AB270" s="41"/>
      <c r="AC270" s="41"/>
      <c r="AD270" s="41"/>
      <c r="AE270" s="41"/>
      <c r="AF270" s="41">
        <v>28.574000000000002</v>
      </c>
      <c r="AG270" s="41">
        <v>25.61</v>
      </c>
      <c r="AP270" s="41">
        <v>28.568999999999999</v>
      </c>
    </row>
    <row r="271" spans="1:44" x14ac:dyDescent="0.25">
      <c r="A271" s="37">
        <v>2015</v>
      </c>
      <c r="B271" s="37">
        <v>4</v>
      </c>
      <c r="C271" s="28">
        <f t="shared" si="5"/>
        <v>2015.25</v>
      </c>
      <c r="D271" s="41">
        <v>26.41</v>
      </c>
      <c r="E271" s="41">
        <v>25.59</v>
      </c>
      <c r="F271" s="41">
        <v>26.2</v>
      </c>
      <c r="G271" s="41">
        <v>25.1</v>
      </c>
      <c r="H271" s="41">
        <v>25.44</v>
      </c>
      <c r="I271" s="41">
        <v>25.45</v>
      </c>
      <c r="J271" s="41">
        <v>26.68</v>
      </c>
      <c r="K271" s="41">
        <v>25.58</v>
      </c>
      <c r="L271" s="41">
        <v>26.21</v>
      </c>
      <c r="M271" s="41">
        <v>26.27</v>
      </c>
      <c r="O271" s="41">
        <v>26.66</v>
      </c>
      <c r="P271" s="41"/>
      <c r="Q271" s="41"/>
      <c r="R271" s="41"/>
      <c r="S271" s="41"/>
      <c r="T271" s="41"/>
      <c r="U271" s="41">
        <v>24.56</v>
      </c>
      <c r="V271" s="41"/>
      <c r="W271" s="41"/>
      <c r="Z271" s="41">
        <v>24.03</v>
      </c>
      <c r="AA271" s="41"/>
      <c r="AB271" s="41"/>
      <c r="AC271" s="41"/>
      <c r="AD271" s="41"/>
      <c r="AE271" s="41"/>
      <c r="AF271" s="41">
        <v>28.66</v>
      </c>
      <c r="AG271" s="41">
        <v>24.93</v>
      </c>
      <c r="AP271" s="41">
        <v>28.715</v>
      </c>
    </row>
    <row r="272" spans="1:44" x14ac:dyDescent="0.25">
      <c r="A272" s="37">
        <v>2015</v>
      </c>
      <c r="B272" s="37">
        <v>5</v>
      </c>
      <c r="C272" s="28">
        <f t="shared" si="5"/>
        <v>2015.3333333333333</v>
      </c>
      <c r="D272" s="41">
        <v>28.65</v>
      </c>
      <c r="E272" s="41">
        <v>27.98</v>
      </c>
      <c r="F272" s="41">
        <v>29</v>
      </c>
      <c r="G272" s="41">
        <v>27.92</v>
      </c>
      <c r="H272" s="41">
        <v>28.77</v>
      </c>
      <c r="I272" s="41">
        <v>28.8</v>
      </c>
      <c r="J272" s="41">
        <v>29.27</v>
      </c>
      <c r="K272" s="41">
        <v>28.31</v>
      </c>
      <c r="L272" s="41">
        <v>29.22</v>
      </c>
      <c r="M272" s="41">
        <v>29.29</v>
      </c>
      <c r="O272" s="41">
        <v>28.99</v>
      </c>
      <c r="P272" s="41"/>
      <c r="Q272" s="41"/>
      <c r="R272" s="41"/>
      <c r="S272" s="41"/>
      <c r="T272" s="41"/>
      <c r="U272" s="41">
        <v>28.13</v>
      </c>
      <c r="V272" s="41"/>
      <c r="W272" s="41"/>
      <c r="Z272" s="41">
        <v>27.76</v>
      </c>
      <c r="AA272" s="41"/>
      <c r="AB272" s="41"/>
      <c r="AC272" s="41"/>
      <c r="AD272" s="41"/>
      <c r="AE272" s="41"/>
      <c r="AF272" s="41">
        <v>29.405000000000001</v>
      </c>
      <c r="AG272" s="41">
        <v>28.24</v>
      </c>
    </row>
    <row r="273" spans="1:40" x14ac:dyDescent="0.25">
      <c r="A273" s="37">
        <v>2015</v>
      </c>
      <c r="B273" s="37">
        <v>6</v>
      </c>
      <c r="C273" s="28">
        <f t="shared" si="5"/>
        <v>2015.4166666666667</v>
      </c>
      <c r="D273" s="41">
        <v>28.31</v>
      </c>
      <c r="E273" s="41">
        <v>28.56</v>
      </c>
      <c r="F273" s="41">
        <v>29.47</v>
      </c>
      <c r="G273" s="41">
        <v>28.47</v>
      </c>
      <c r="H273" s="41">
        <v>29.76</v>
      </c>
      <c r="I273" s="41">
        <v>29.76</v>
      </c>
      <c r="J273" s="41">
        <v>30.1</v>
      </c>
      <c r="K273" s="41">
        <v>29.03</v>
      </c>
      <c r="L273" s="41">
        <v>30.1</v>
      </c>
      <c r="M273" s="41">
        <v>30.11</v>
      </c>
      <c r="O273" s="41">
        <v>29.03</v>
      </c>
      <c r="P273" s="41"/>
      <c r="Q273" s="41"/>
      <c r="R273" s="41"/>
      <c r="S273" s="41"/>
      <c r="T273" s="41"/>
      <c r="U273" s="41">
        <v>28.8</v>
      </c>
      <c r="V273" s="41"/>
      <c r="W273" s="41"/>
      <c r="Z273" s="41">
        <v>28.7</v>
      </c>
      <c r="AA273" s="41"/>
      <c r="AB273" s="41"/>
      <c r="AC273" s="41"/>
      <c r="AD273" s="41"/>
      <c r="AE273" s="41"/>
      <c r="AF273" s="41">
        <v>29.975999999999999</v>
      </c>
      <c r="AG273" s="41">
        <v>28.83</v>
      </c>
    </row>
    <row r="274" spans="1:40" x14ac:dyDescent="0.25">
      <c r="A274" s="37">
        <v>2015</v>
      </c>
      <c r="B274" s="37">
        <v>7</v>
      </c>
      <c r="C274" s="28">
        <f t="shared" si="5"/>
        <v>2015.5</v>
      </c>
      <c r="D274" s="41">
        <v>29.19</v>
      </c>
      <c r="E274" s="41">
        <v>28.11</v>
      </c>
      <c r="F274" s="41">
        <v>29.45</v>
      </c>
      <c r="G274" s="41">
        <v>28.08</v>
      </c>
      <c r="H274" s="41">
        <v>29.58</v>
      </c>
      <c r="I274" s="41">
        <v>29.68</v>
      </c>
      <c r="J274" s="41">
        <v>29.9</v>
      </c>
      <c r="K274" s="41">
        <v>28.83</v>
      </c>
      <c r="L274" s="41">
        <v>30.32</v>
      </c>
      <c r="M274" s="41">
        <v>30.28</v>
      </c>
      <c r="Q274" s="41"/>
      <c r="R274" s="41"/>
      <c r="S274" s="41"/>
      <c r="U274" s="41">
        <v>28.82</v>
      </c>
      <c r="V274" s="41"/>
      <c r="W274" s="41"/>
      <c r="Z274" s="41">
        <v>28.75</v>
      </c>
      <c r="AA274" s="41"/>
      <c r="AB274" s="41"/>
      <c r="AC274" s="41"/>
      <c r="AD274" s="41"/>
      <c r="AE274" s="41"/>
      <c r="AF274" s="41">
        <v>29.954999999999998</v>
      </c>
      <c r="AG274" s="41">
        <v>29.04</v>
      </c>
      <c r="AK274" s="41"/>
      <c r="AL274" s="41"/>
      <c r="AM274" s="41"/>
      <c r="AN274" s="41"/>
    </row>
    <row r="275" spans="1:40" x14ac:dyDescent="0.25">
      <c r="A275" s="37">
        <v>2015</v>
      </c>
      <c r="B275" s="37">
        <v>8</v>
      </c>
      <c r="C275" s="28">
        <f t="shared" si="5"/>
        <v>2015.5833333333333</v>
      </c>
      <c r="D275" s="41">
        <v>28.59</v>
      </c>
      <c r="E275" s="41">
        <v>28.39</v>
      </c>
      <c r="F275" s="41">
        <v>29.48</v>
      </c>
      <c r="G275" s="41">
        <v>28.11</v>
      </c>
      <c r="H275" s="41">
        <v>29.44</v>
      </c>
      <c r="I275" s="41">
        <v>29.5</v>
      </c>
      <c r="J275" s="41">
        <v>30</v>
      </c>
      <c r="K275" s="41">
        <v>28.82</v>
      </c>
      <c r="L275" s="41">
        <v>30.05</v>
      </c>
      <c r="M275" s="41">
        <v>30.05</v>
      </c>
      <c r="Q275" s="41"/>
      <c r="R275" s="41"/>
      <c r="S275" s="41"/>
      <c r="U275" s="41">
        <v>28.77</v>
      </c>
      <c r="V275" s="41"/>
      <c r="W275" s="41"/>
      <c r="Z275" s="41">
        <v>28.8</v>
      </c>
      <c r="AA275" s="41"/>
      <c r="AB275" s="41"/>
      <c r="AC275" s="41"/>
      <c r="AF275" s="41">
        <v>30.007000000000001</v>
      </c>
      <c r="AG275" s="41">
        <v>29.3</v>
      </c>
      <c r="AJ275" s="41">
        <v>29.51</v>
      </c>
      <c r="AK275" s="41">
        <v>27.55</v>
      </c>
      <c r="AL275" s="41">
        <v>29.62</v>
      </c>
      <c r="AM275" s="41"/>
      <c r="AN275" s="41"/>
    </row>
    <row r="276" spans="1:40" x14ac:dyDescent="0.25">
      <c r="A276" s="37">
        <v>2015</v>
      </c>
      <c r="B276" s="37">
        <v>9</v>
      </c>
      <c r="C276" s="28">
        <f t="shared" si="5"/>
        <v>2015.6666666666667</v>
      </c>
      <c r="E276" s="41">
        <v>28.98</v>
      </c>
      <c r="F276" s="41">
        <v>30.03</v>
      </c>
      <c r="G276" s="41">
        <v>28.7</v>
      </c>
      <c r="H276" s="41">
        <v>29.88</v>
      </c>
      <c r="I276" s="41">
        <v>29.93</v>
      </c>
      <c r="J276" s="41">
        <v>30.48</v>
      </c>
      <c r="K276" s="41">
        <v>29.43</v>
      </c>
      <c r="L276" s="41">
        <v>30.63</v>
      </c>
      <c r="M276" s="41">
        <v>30.64</v>
      </c>
      <c r="Q276" s="41"/>
      <c r="R276" s="41"/>
      <c r="S276" s="41"/>
      <c r="U276" s="41">
        <v>29.17</v>
      </c>
      <c r="V276" s="41"/>
      <c r="W276" s="41"/>
      <c r="Z276" s="41">
        <v>29.07</v>
      </c>
      <c r="AA276" s="41"/>
      <c r="AB276" s="41"/>
      <c r="AC276" s="41"/>
      <c r="AF276" s="41">
        <v>29.739000000000001</v>
      </c>
      <c r="AG276" s="41">
        <v>28.96</v>
      </c>
      <c r="AJ276" s="41">
        <v>29.2</v>
      </c>
      <c r="AK276" s="41">
        <v>29.13</v>
      </c>
      <c r="AL276" s="41">
        <v>29.26</v>
      </c>
      <c r="AM276" s="41"/>
      <c r="AN276" s="41"/>
    </row>
    <row r="277" spans="1:40" x14ac:dyDescent="0.25">
      <c r="A277" s="37">
        <v>2015</v>
      </c>
      <c r="B277" s="37">
        <v>10</v>
      </c>
      <c r="C277" s="28">
        <f t="shared" si="5"/>
        <v>2015.75</v>
      </c>
      <c r="E277" s="41">
        <v>29.3</v>
      </c>
      <c r="F277" s="41">
        <v>30.19</v>
      </c>
      <c r="G277" s="41">
        <v>29.1</v>
      </c>
      <c r="H277" s="41">
        <v>30.18</v>
      </c>
      <c r="I277" s="41">
        <v>30.19</v>
      </c>
      <c r="J277" s="41">
        <v>30.66</v>
      </c>
      <c r="K277" s="41">
        <v>29.32</v>
      </c>
      <c r="L277" s="41">
        <v>31.14</v>
      </c>
      <c r="M277" s="41">
        <v>31.11</v>
      </c>
      <c r="Q277" s="41"/>
      <c r="R277" s="41"/>
      <c r="S277" s="41"/>
      <c r="U277" s="41">
        <v>29.29</v>
      </c>
      <c r="V277" s="41"/>
      <c r="W277" s="41"/>
      <c r="Z277" s="41">
        <v>29.51</v>
      </c>
      <c r="AA277" s="41"/>
      <c r="AB277" s="41"/>
      <c r="AC277" s="41"/>
      <c r="AF277" s="41">
        <v>29.667999999999999</v>
      </c>
      <c r="AG277" s="41">
        <v>28.85</v>
      </c>
      <c r="AJ277" s="41">
        <v>29.06</v>
      </c>
      <c r="AK277" s="41">
        <v>28.97</v>
      </c>
      <c r="AL277" s="41">
        <v>29.24</v>
      </c>
      <c r="AM277" s="41"/>
      <c r="AN277" s="41"/>
    </row>
    <row r="278" spans="1:40" x14ac:dyDescent="0.25">
      <c r="A278" s="37">
        <v>2015</v>
      </c>
      <c r="B278" s="37">
        <v>11</v>
      </c>
      <c r="C278" s="28">
        <f t="shared" si="5"/>
        <v>2015.8333333333333</v>
      </c>
      <c r="E278" s="41">
        <v>28.68</v>
      </c>
      <c r="F278" s="41">
        <v>29.72</v>
      </c>
      <c r="G278" s="41">
        <v>28.55</v>
      </c>
      <c r="H278" s="41">
        <v>30.69</v>
      </c>
      <c r="I278" s="41">
        <v>30.67</v>
      </c>
      <c r="J278" s="41">
        <v>30.45</v>
      </c>
      <c r="K278" s="41">
        <v>29.1</v>
      </c>
      <c r="L278" s="41">
        <v>31.26</v>
      </c>
      <c r="M278" s="41">
        <v>31.37</v>
      </c>
      <c r="Q278" s="41"/>
      <c r="R278" s="41"/>
      <c r="S278" s="41"/>
      <c r="U278" s="41">
        <v>28.96</v>
      </c>
      <c r="V278" s="41"/>
      <c r="W278" s="41"/>
      <c r="Z278" s="41">
        <v>29.23</v>
      </c>
      <c r="AA278" s="41"/>
      <c r="AB278" s="41"/>
      <c r="AC278" s="41"/>
      <c r="AF278" s="41">
        <v>29.440999999999999</v>
      </c>
      <c r="AG278" s="41">
        <v>28.95</v>
      </c>
      <c r="AJ278" s="41">
        <v>29.1</v>
      </c>
      <c r="AK278" s="41">
        <v>28.99</v>
      </c>
      <c r="AL278" s="41">
        <v>29.16</v>
      </c>
      <c r="AM278" s="41"/>
      <c r="AN278" s="41"/>
    </row>
    <row r="279" spans="1:40" x14ac:dyDescent="0.25">
      <c r="A279" s="37">
        <v>2015</v>
      </c>
      <c r="B279" s="37">
        <v>12</v>
      </c>
      <c r="C279" s="28">
        <f t="shared" si="5"/>
        <v>2015.9166666666667</v>
      </c>
      <c r="E279" s="41">
        <v>28.78</v>
      </c>
      <c r="F279" s="41">
        <v>29.77</v>
      </c>
      <c r="G279" s="41">
        <v>28.16</v>
      </c>
      <c r="H279" s="41">
        <v>30.49</v>
      </c>
      <c r="I279" s="41">
        <v>30.64</v>
      </c>
      <c r="J279" s="41">
        <v>30.1</v>
      </c>
      <c r="K279" s="41">
        <v>28.8</v>
      </c>
      <c r="L279" s="41">
        <v>31.31</v>
      </c>
      <c r="M279" s="41">
        <v>31.31</v>
      </c>
      <c r="Q279" s="41"/>
      <c r="R279" s="41"/>
      <c r="S279" s="41"/>
      <c r="U279" s="41">
        <v>28.69</v>
      </c>
      <c r="V279" s="41"/>
      <c r="W279" s="41"/>
      <c r="Z279" s="41">
        <v>28.95</v>
      </c>
      <c r="AA279" s="41"/>
      <c r="AB279" s="41"/>
      <c r="AC279" s="41"/>
      <c r="AF279" s="41">
        <v>30.12</v>
      </c>
      <c r="AG279" s="41">
        <v>29.56</v>
      </c>
      <c r="AJ279" s="41">
        <v>29.84</v>
      </c>
      <c r="AK279" s="41">
        <v>29.7</v>
      </c>
      <c r="AL279" s="41">
        <v>29.76</v>
      </c>
      <c r="AM279" s="41"/>
      <c r="AN279" s="41"/>
    </row>
    <row r="280" spans="1:40" x14ac:dyDescent="0.25">
      <c r="A280" s="37">
        <v>2016</v>
      </c>
      <c r="B280" s="37">
        <v>1</v>
      </c>
      <c r="C280" s="28">
        <f t="shared" si="5"/>
        <v>2016</v>
      </c>
      <c r="E280" s="41">
        <v>26.97</v>
      </c>
      <c r="F280" s="41">
        <v>28.45</v>
      </c>
      <c r="G280" s="41">
        <v>27.15</v>
      </c>
      <c r="H280" s="41">
        <v>28.76</v>
      </c>
      <c r="I280" s="41">
        <v>28.77</v>
      </c>
      <c r="J280" s="41">
        <v>28.61</v>
      </c>
      <c r="K280" s="41">
        <v>27.26</v>
      </c>
      <c r="L280" s="41">
        <v>29.25</v>
      </c>
      <c r="M280" s="41">
        <v>29.24</v>
      </c>
      <c r="Q280" s="41"/>
      <c r="R280" s="41"/>
      <c r="S280" s="41"/>
      <c r="U280" s="41">
        <v>25.42</v>
      </c>
      <c r="V280" s="41"/>
      <c r="W280" s="41"/>
      <c r="Z280" s="41">
        <v>25.76</v>
      </c>
      <c r="AA280" s="41"/>
      <c r="AB280" s="41"/>
      <c r="AC280" s="41"/>
      <c r="AF280" s="41">
        <v>29.998000000000001</v>
      </c>
      <c r="AG280" s="41">
        <v>28.87</v>
      </c>
      <c r="AJ280" s="41">
        <v>30.02</v>
      </c>
      <c r="AK280" s="41">
        <v>28.87</v>
      </c>
      <c r="AL280" s="41">
        <v>29.8</v>
      </c>
      <c r="AM280" s="41"/>
      <c r="AN280" s="41"/>
    </row>
    <row r="281" spans="1:40" x14ac:dyDescent="0.25">
      <c r="A281" s="37">
        <v>2016</v>
      </c>
      <c r="B281" s="37">
        <v>2</v>
      </c>
      <c r="C281" s="28">
        <f t="shared" si="5"/>
        <v>2016.0833333333333</v>
      </c>
      <c r="E281" s="41">
        <v>24.35</v>
      </c>
      <c r="F281" s="41">
        <v>25.21</v>
      </c>
      <c r="G281" s="41">
        <v>24.02</v>
      </c>
      <c r="H281" s="41">
        <v>25.08</v>
      </c>
      <c r="I281" s="41">
        <v>24.96</v>
      </c>
      <c r="J281" s="41">
        <v>25.79</v>
      </c>
      <c r="K281" s="41">
        <v>24.66</v>
      </c>
      <c r="L281" s="41">
        <v>26.13</v>
      </c>
      <c r="M281" s="41">
        <v>26.15</v>
      </c>
      <c r="Q281" s="41"/>
      <c r="R281" s="41"/>
      <c r="S281" s="41"/>
      <c r="U281" s="41">
        <v>21.78</v>
      </c>
      <c r="V281" s="41"/>
      <c r="W281" s="41"/>
      <c r="Z281" s="41">
        <v>22.01</v>
      </c>
      <c r="AA281" s="41"/>
      <c r="AB281" s="41"/>
      <c r="AC281" s="41"/>
      <c r="AF281" s="41">
        <v>29.291</v>
      </c>
      <c r="AL281" s="41"/>
      <c r="AM281" s="41">
        <v>24.239000000000001</v>
      </c>
      <c r="AN281" s="41">
        <v>24.555</v>
      </c>
    </row>
    <row r="282" spans="1:40" x14ac:dyDescent="0.25">
      <c r="A282" s="37">
        <v>2016</v>
      </c>
      <c r="B282" s="37">
        <v>3</v>
      </c>
      <c r="C282" s="28">
        <f t="shared" si="5"/>
        <v>2016.1666666666667</v>
      </c>
      <c r="E282" s="41">
        <v>23.86</v>
      </c>
      <c r="F282" s="41">
        <v>24.55</v>
      </c>
      <c r="G282" s="41">
        <v>23.45</v>
      </c>
      <c r="H282" s="41">
        <v>24.39</v>
      </c>
      <c r="I282" s="41">
        <v>24.36</v>
      </c>
      <c r="J282" s="41">
        <v>25.42</v>
      </c>
      <c r="K282" s="41">
        <v>24.35</v>
      </c>
      <c r="L282" s="41">
        <v>25.34</v>
      </c>
      <c r="M282" s="41">
        <v>25.41</v>
      </c>
      <c r="Q282" s="41"/>
      <c r="R282" s="41"/>
      <c r="S282" s="41"/>
      <c r="U282" s="41">
        <v>22.05</v>
      </c>
      <c r="V282" s="41"/>
      <c r="W282" s="41"/>
      <c r="Z282" s="41">
        <v>21.54</v>
      </c>
      <c r="AA282" s="41"/>
      <c r="AB282" s="41"/>
      <c r="AC282" s="41"/>
      <c r="AF282" s="41">
        <v>29.155999999999999</v>
      </c>
      <c r="AM282" s="41">
        <v>24.975000000000001</v>
      </c>
      <c r="AN282" s="41">
        <v>25.202999999999999</v>
      </c>
    </row>
    <row r="283" spans="1:40" x14ac:dyDescent="0.25">
      <c r="A283" s="37">
        <v>2016</v>
      </c>
      <c r="B283" s="37">
        <v>4</v>
      </c>
      <c r="C283" s="28">
        <f t="shared" si="5"/>
        <v>2016.25</v>
      </c>
      <c r="E283" s="41">
        <v>25.63</v>
      </c>
      <c r="F283" s="41">
        <v>26.03</v>
      </c>
      <c r="G283" s="41">
        <v>24.83</v>
      </c>
      <c r="H283" s="41">
        <v>25.79</v>
      </c>
      <c r="I283" s="41">
        <v>25.84</v>
      </c>
      <c r="J283" s="41">
        <v>26.87</v>
      </c>
      <c r="K283" s="41">
        <v>25.67</v>
      </c>
      <c r="L283" s="41">
        <v>26.82</v>
      </c>
      <c r="M283" s="41">
        <v>26.83</v>
      </c>
      <c r="Q283" s="41"/>
      <c r="R283" s="41"/>
      <c r="S283" s="41"/>
      <c r="U283" s="41">
        <v>23.27</v>
      </c>
      <c r="V283" s="41"/>
      <c r="W283" s="41"/>
      <c r="Z283" s="41">
        <v>23.25</v>
      </c>
      <c r="AA283" s="41"/>
      <c r="AB283" s="41"/>
      <c r="AC283" s="41"/>
      <c r="AF283" s="41">
        <v>29.027999999999999</v>
      </c>
      <c r="AM283" s="41">
        <v>25.968</v>
      </c>
      <c r="AN283" s="41">
        <v>26.167999999999999</v>
      </c>
    </row>
    <row r="284" spans="1:40" x14ac:dyDescent="0.25">
      <c r="A284" s="37">
        <v>2016</v>
      </c>
      <c r="B284" s="37">
        <v>5</v>
      </c>
      <c r="C284" s="28">
        <f t="shared" si="5"/>
        <v>2016.3333333333333</v>
      </c>
      <c r="E284" s="41">
        <v>28.12</v>
      </c>
      <c r="F284" s="41">
        <v>29.56</v>
      </c>
      <c r="G284" s="41">
        <v>28.34</v>
      </c>
      <c r="H284" s="41">
        <v>30.27</v>
      </c>
      <c r="I284" s="41">
        <v>30.29</v>
      </c>
      <c r="J284" s="41">
        <v>30.08</v>
      </c>
      <c r="K284" s="41">
        <v>28.98</v>
      </c>
      <c r="L284" s="41">
        <v>30.92</v>
      </c>
      <c r="M284" s="41">
        <v>30.94</v>
      </c>
      <c r="Q284" s="41"/>
      <c r="R284" s="41"/>
      <c r="S284" s="41"/>
      <c r="U284" s="41">
        <v>27.93</v>
      </c>
      <c r="V284" s="41"/>
      <c r="W284" s="41"/>
      <c r="Z284" s="41">
        <v>27.62</v>
      </c>
      <c r="AA284" s="41"/>
      <c r="AB284" s="41"/>
      <c r="AC284" s="41"/>
      <c r="AF284" s="41">
        <v>28.783000000000001</v>
      </c>
      <c r="AM284" s="41">
        <v>25.588000000000001</v>
      </c>
      <c r="AN284" s="41">
        <v>25.753</v>
      </c>
    </row>
    <row r="285" spans="1:40" x14ac:dyDescent="0.25">
      <c r="A285" s="37">
        <v>2016</v>
      </c>
      <c r="B285" s="37">
        <v>6</v>
      </c>
      <c r="C285" s="28">
        <f t="shared" si="5"/>
        <v>2016.4166666666667</v>
      </c>
      <c r="E285" s="41">
        <v>28.99</v>
      </c>
      <c r="F285" s="41">
        <v>30.32</v>
      </c>
      <c r="G285" s="41">
        <v>29.03</v>
      </c>
      <c r="H285" s="41">
        <v>31.29</v>
      </c>
      <c r="I285" s="41">
        <v>31.27</v>
      </c>
      <c r="J285" s="41">
        <v>30.63</v>
      </c>
      <c r="K285" s="41">
        <v>29.53</v>
      </c>
      <c r="L285" s="41">
        <v>31.59</v>
      </c>
      <c r="M285" s="41">
        <v>31.59</v>
      </c>
      <c r="Q285" s="41"/>
      <c r="R285" s="41"/>
      <c r="S285" s="41"/>
      <c r="U285" s="41">
        <v>28.82</v>
      </c>
      <c r="V285" s="41"/>
      <c r="W285" s="41"/>
      <c r="Z285" s="41">
        <v>29.03</v>
      </c>
      <c r="AA285" s="41"/>
      <c r="AB285" s="41"/>
      <c r="AC285" s="41"/>
      <c r="AF285" s="41">
        <v>28.806999999999999</v>
      </c>
      <c r="AM285" s="41">
        <v>27.558</v>
      </c>
      <c r="AN285" s="41">
        <v>27.626999999999999</v>
      </c>
    </row>
    <row r="286" spans="1:40" x14ac:dyDescent="0.25">
      <c r="A286" s="37">
        <v>2016</v>
      </c>
      <c r="B286" s="37">
        <v>7</v>
      </c>
      <c r="C286" s="28">
        <f t="shared" si="5"/>
        <v>2016.5</v>
      </c>
      <c r="E286" s="41">
        <v>28.45</v>
      </c>
      <c r="F286" s="41">
        <v>29.77</v>
      </c>
      <c r="G286" s="41">
        <v>28.79</v>
      </c>
      <c r="H286" s="41">
        <v>30.69</v>
      </c>
      <c r="I286" s="41">
        <v>30.66</v>
      </c>
      <c r="J286" s="41">
        <v>30.1</v>
      </c>
      <c r="K286" s="41">
        <v>29.11</v>
      </c>
      <c r="L286" s="41">
        <v>31.45</v>
      </c>
      <c r="M286" s="41">
        <v>31.48</v>
      </c>
      <c r="Q286" s="41"/>
      <c r="R286" s="41"/>
      <c r="S286" s="41"/>
      <c r="U286" s="41">
        <v>28.47</v>
      </c>
      <c r="V286" s="41"/>
      <c r="W286" s="41"/>
      <c r="Z286" s="41">
        <v>28.5</v>
      </c>
      <c r="AA286" s="41"/>
      <c r="AB286" s="41"/>
      <c r="AC286" s="41"/>
      <c r="AF286" s="41">
        <v>28.954999999999998</v>
      </c>
      <c r="AM286" s="41">
        <v>27.928999999999998</v>
      </c>
      <c r="AN286" s="41">
        <v>27.986000000000001</v>
      </c>
    </row>
    <row r="287" spans="1:40" x14ac:dyDescent="0.25">
      <c r="A287" s="37">
        <v>2016</v>
      </c>
      <c r="B287" s="37">
        <v>8</v>
      </c>
      <c r="C287" s="28">
        <f t="shared" si="5"/>
        <v>2016.5833333333333</v>
      </c>
      <c r="E287" s="41">
        <v>28.61</v>
      </c>
      <c r="F287" s="41">
        <v>29.81</v>
      </c>
      <c r="G287" s="41">
        <v>28.94</v>
      </c>
      <c r="H287" s="41">
        <v>30.73</v>
      </c>
      <c r="I287" s="41">
        <v>30.7</v>
      </c>
      <c r="J287" s="41">
        <v>30.43</v>
      </c>
      <c r="K287" s="41">
        <v>28.86</v>
      </c>
      <c r="L287" s="41">
        <v>31.31</v>
      </c>
      <c r="M287" s="41">
        <v>31.31</v>
      </c>
      <c r="Q287" s="41"/>
      <c r="R287" s="41"/>
      <c r="S287" s="41"/>
      <c r="U287" s="41">
        <v>28.33</v>
      </c>
      <c r="V287" s="41"/>
      <c r="W287" s="41"/>
      <c r="Z287" s="41">
        <v>28.42</v>
      </c>
      <c r="AA287" s="41"/>
      <c r="AB287" s="41"/>
      <c r="AC287" s="41"/>
      <c r="AF287" s="41">
        <v>28.808</v>
      </c>
      <c r="AM287" s="41">
        <v>27.620999999999999</v>
      </c>
      <c r="AN287" s="41">
        <v>27.66</v>
      </c>
    </row>
    <row r="288" spans="1:40" x14ac:dyDescent="0.25">
      <c r="A288" s="37">
        <v>2016</v>
      </c>
      <c r="B288" s="37">
        <v>9</v>
      </c>
      <c r="C288" s="28">
        <f t="shared" si="5"/>
        <v>2016.6666666666667</v>
      </c>
      <c r="E288" s="41">
        <v>28.69</v>
      </c>
      <c r="F288" s="41">
        <v>29.78</v>
      </c>
      <c r="G288" s="41">
        <v>28.78</v>
      </c>
      <c r="H288" s="41">
        <v>30.62</v>
      </c>
      <c r="I288" s="41">
        <v>30.65</v>
      </c>
      <c r="J288" s="41">
        <v>30.27</v>
      </c>
      <c r="K288" s="41">
        <v>29.28</v>
      </c>
      <c r="L288" s="41">
        <v>31.14</v>
      </c>
      <c r="M288" s="41">
        <v>31.16</v>
      </c>
      <c r="Q288" s="41"/>
      <c r="R288" s="41"/>
      <c r="S288" s="41"/>
      <c r="U288" s="41">
        <v>28.56</v>
      </c>
      <c r="V288" s="41"/>
      <c r="W288" s="41"/>
      <c r="Z288" s="41">
        <v>28.55</v>
      </c>
      <c r="AA288" s="41"/>
      <c r="AB288" s="41"/>
      <c r="AC288" s="41"/>
      <c r="AF288" s="41">
        <v>28.745000000000001</v>
      </c>
      <c r="AM288" s="41">
        <v>27.47</v>
      </c>
      <c r="AN288" s="41">
        <v>27.521000000000001</v>
      </c>
    </row>
    <row r="289" spans="1:40" x14ac:dyDescent="0.25">
      <c r="A289" s="37">
        <v>2016</v>
      </c>
      <c r="B289" s="37">
        <v>10</v>
      </c>
      <c r="C289" s="28">
        <f t="shared" si="5"/>
        <v>2016.75</v>
      </c>
      <c r="E289" s="41">
        <v>28.54</v>
      </c>
      <c r="F289" s="41">
        <v>29.47</v>
      </c>
      <c r="G289" s="41">
        <v>28.42</v>
      </c>
      <c r="H289" s="41">
        <v>28.61</v>
      </c>
      <c r="I289" s="41">
        <v>28.6</v>
      </c>
      <c r="J289" s="41">
        <v>30.1</v>
      </c>
      <c r="K289" s="41">
        <v>29.05</v>
      </c>
      <c r="L289" s="41">
        <v>29.16</v>
      </c>
      <c r="M289" s="41">
        <v>29.24</v>
      </c>
      <c r="Q289" s="41"/>
      <c r="R289" s="41"/>
      <c r="S289" s="41"/>
      <c r="U289" s="41">
        <v>28.26</v>
      </c>
      <c r="V289" s="41"/>
      <c r="W289" s="41"/>
      <c r="Z289" s="41">
        <v>28.48</v>
      </c>
      <c r="AA289" s="41"/>
      <c r="AB289" s="41"/>
      <c r="AC289" s="41"/>
      <c r="AF289" s="41">
        <v>28.504999999999999</v>
      </c>
      <c r="AM289" s="41">
        <v>27.027000000000001</v>
      </c>
      <c r="AN289" s="41">
        <v>27.07</v>
      </c>
    </row>
    <row r="290" spans="1:40" x14ac:dyDescent="0.25">
      <c r="A290" s="37">
        <v>2016</v>
      </c>
      <c r="B290" s="37">
        <v>11</v>
      </c>
      <c r="C290" s="28">
        <f t="shared" si="5"/>
        <v>2016.8333333333333</v>
      </c>
      <c r="E290" s="41">
        <v>27.84</v>
      </c>
      <c r="F290" s="41">
        <v>28.78</v>
      </c>
      <c r="G290" s="41">
        <v>27.85</v>
      </c>
      <c r="H290" s="41">
        <v>27.78</v>
      </c>
      <c r="I290" s="41">
        <v>27.89</v>
      </c>
      <c r="J290" s="41">
        <v>29.18</v>
      </c>
      <c r="K290" s="41">
        <v>28.22</v>
      </c>
      <c r="L290" s="41">
        <v>28.34</v>
      </c>
      <c r="M290" s="41">
        <v>28.36</v>
      </c>
      <c r="Q290" s="41"/>
      <c r="R290" s="41"/>
      <c r="S290" s="41"/>
      <c r="U290" s="41">
        <v>27.51</v>
      </c>
      <c r="V290" s="41"/>
      <c r="W290" s="41"/>
      <c r="Z290" s="41">
        <v>27.75</v>
      </c>
      <c r="AA290" s="41"/>
      <c r="AB290" s="41"/>
      <c r="AC290" s="41"/>
      <c r="AF290" s="41">
        <v>28.074999999999999</v>
      </c>
      <c r="AM290" s="41">
        <v>27.152000000000001</v>
      </c>
      <c r="AN290" s="41">
        <v>27.18</v>
      </c>
    </row>
    <row r="291" spans="1:40" x14ac:dyDescent="0.25">
      <c r="A291" s="37">
        <v>2016</v>
      </c>
      <c r="B291" s="37">
        <v>12</v>
      </c>
      <c r="C291" s="28">
        <f t="shared" si="5"/>
        <v>2016.9166666666667</v>
      </c>
      <c r="E291" s="41">
        <v>27.72</v>
      </c>
      <c r="F291" s="41">
        <v>28.52</v>
      </c>
      <c r="G291" s="41">
        <v>27.55</v>
      </c>
      <c r="H291" s="41">
        <v>27.74</v>
      </c>
      <c r="I291" s="41">
        <v>27.73</v>
      </c>
      <c r="J291" s="41">
        <v>28.98</v>
      </c>
      <c r="K291" s="41">
        <v>28.15</v>
      </c>
      <c r="L291" s="41">
        <v>28.13</v>
      </c>
      <c r="M291" s="41">
        <v>28.14</v>
      </c>
      <c r="Q291" s="41"/>
      <c r="R291" s="41"/>
      <c r="S291" s="41"/>
      <c r="U291" s="41">
        <v>27.45</v>
      </c>
      <c r="V291" s="41"/>
      <c r="W291" s="41"/>
      <c r="Z291" s="41">
        <v>27.44</v>
      </c>
      <c r="AA291" s="41"/>
      <c r="AB291" s="41"/>
      <c r="AC291" s="41"/>
      <c r="AM291" s="41">
        <v>26.893999999999998</v>
      </c>
      <c r="AN291" s="41">
        <v>26.920999999999999</v>
      </c>
    </row>
    <row r="292" spans="1:40" x14ac:dyDescent="0.25">
      <c r="A292" s="37">
        <v>2017</v>
      </c>
      <c r="B292" s="37">
        <v>1</v>
      </c>
      <c r="C292" s="28">
        <f t="shared" si="5"/>
        <v>2017</v>
      </c>
      <c r="E292" s="41">
        <v>26.8</v>
      </c>
      <c r="F292" s="41">
        <v>28.05</v>
      </c>
      <c r="G292" s="41">
        <v>26.87</v>
      </c>
      <c r="H292" s="41">
        <v>26.82</v>
      </c>
      <c r="I292" s="41">
        <v>26.88</v>
      </c>
      <c r="J292" s="41">
        <v>28.34</v>
      </c>
      <c r="K292" s="41">
        <v>27.24</v>
      </c>
      <c r="L292" s="41">
        <v>27.58</v>
      </c>
      <c r="M292" s="41">
        <v>27.6</v>
      </c>
      <c r="Q292" s="41"/>
      <c r="R292" s="41"/>
      <c r="S292" s="41"/>
      <c r="U292" s="41">
        <v>25.96</v>
      </c>
      <c r="V292" s="41"/>
      <c r="W292" s="41"/>
      <c r="Z292" s="41">
        <v>25.62</v>
      </c>
      <c r="AA292" s="41"/>
      <c r="AB292" s="41"/>
      <c r="AC292" s="41"/>
      <c r="AM292" s="41">
        <v>27.545999999999999</v>
      </c>
      <c r="AN292" s="41">
        <v>27.62</v>
      </c>
    </row>
    <row r="293" spans="1:40" x14ac:dyDescent="0.25">
      <c r="A293" s="37">
        <v>2017</v>
      </c>
      <c r="B293" s="37">
        <v>2</v>
      </c>
      <c r="C293" s="28">
        <f t="shared" si="5"/>
        <v>2017.0833333333333</v>
      </c>
      <c r="E293" s="41">
        <v>23.09</v>
      </c>
      <c r="F293" s="41">
        <v>23.43</v>
      </c>
      <c r="G293" s="41">
        <v>22.16</v>
      </c>
      <c r="H293" s="41">
        <v>21.51</v>
      </c>
      <c r="I293" s="41">
        <v>21.45</v>
      </c>
      <c r="J293" s="41">
        <v>24.27</v>
      </c>
      <c r="K293" s="41">
        <v>23.09</v>
      </c>
      <c r="L293" s="41">
        <v>23.07</v>
      </c>
      <c r="M293" s="41">
        <v>23.14</v>
      </c>
      <c r="Q293" s="41"/>
      <c r="R293" s="41"/>
      <c r="S293" s="41"/>
      <c r="U293" s="41">
        <v>19.940000000000001</v>
      </c>
      <c r="V293" s="41"/>
      <c r="W293" s="41"/>
      <c r="Z293" s="41">
        <v>18.71</v>
      </c>
      <c r="AA293" s="41"/>
      <c r="AB293" s="41"/>
      <c r="AC293" s="41"/>
    </row>
    <row r="294" spans="1:40" x14ac:dyDescent="0.25">
      <c r="A294" s="37">
        <v>2017</v>
      </c>
      <c r="B294" s="37">
        <v>3</v>
      </c>
      <c r="C294" s="28">
        <f t="shared" si="5"/>
        <v>2017.1666666666667</v>
      </c>
      <c r="E294" s="41">
        <v>24.76</v>
      </c>
      <c r="F294" s="41">
        <v>25.38</v>
      </c>
      <c r="G294" s="41">
        <v>24.18</v>
      </c>
      <c r="H294" s="41">
        <v>23.63</v>
      </c>
      <c r="I294" s="41">
        <v>23.67</v>
      </c>
      <c r="J294" s="41">
        <v>26.13</v>
      </c>
      <c r="K294" s="41">
        <v>25</v>
      </c>
      <c r="L294" s="41">
        <v>24.7</v>
      </c>
      <c r="M294" s="41">
        <v>24.75</v>
      </c>
      <c r="Q294" s="41"/>
      <c r="R294" s="41"/>
      <c r="S294" s="41"/>
      <c r="U294" s="41">
        <v>22.25</v>
      </c>
      <c r="V294" s="41"/>
      <c r="W294" s="41"/>
      <c r="Z294" s="41">
        <v>21.61</v>
      </c>
      <c r="AA294" s="41"/>
      <c r="AB294" s="41"/>
      <c r="AC294" s="41"/>
    </row>
    <row r="295" spans="1:40" x14ac:dyDescent="0.25">
      <c r="A295" s="37">
        <v>2017</v>
      </c>
      <c r="B295" s="37">
        <v>4</v>
      </c>
      <c r="C295" s="28">
        <f t="shared" si="5"/>
        <v>2017.25</v>
      </c>
      <c r="E295" s="41">
        <v>26.12</v>
      </c>
      <c r="F295" s="41">
        <v>26.1</v>
      </c>
      <c r="G295" s="41">
        <v>24.8</v>
      </c>
      <c r="H295" s="41">
        <v>25.02</v>
      </c>
      <c r="I295" s="41">
        <v>25.1</v>
      </c>
      <c r="J295" s="41">
        <v>26.6</v>
      </c>
      <c r="K295" s="41">
        <v>25.45</v>
      </c>
      <c r="L295" s="41">
        <v>25.71</v>
      </c>
      <c r="M295" s="41">
        <v>25.78</v>
      </c>
      <c r="Q295" s="41"/>
      <c r="R295" s="41"/>
      <c r="S295" s="41"/>
      <c r="U295" s="41">
        <v>24.18</v>
      </c>
      <c r="V295" s="41"/>
      <c r="W295" s="41"/>
      <c r="Z295" s="41">
        <v>23.64</v>
      </c>
      <c r="AA295" s="41"/>
      <c r="AB295" s="41"/>
      <c r="AC295" s="41"/>
    </row>
    <row r="296" spans="1:40" x14ac:dyDescent="0.25">
      <c r="A296" s="37">
        <v>2017</v>
      </c>
      <c r="B296" s="37">
        <v>5</v>
      </c>
      <c r="C296" s="28">
        <f t="shared" si="5"/>
        <v>2017.3333333333333</v>
      </c>
      <c r="E296" s="41">
        <v>28.91</v>
      </c>
      <c r="Q296" s="41">
        <v>28.81</v>
      </c>
      <c r="R296" s="41"/>
      <c r="S296" s="41"/>
      <c r="U296" s="41">
        <v>28.41</v>
      </c>
      <c r="V296" s="41"/>
      <c r="W296" s="41"/>
      <c r="Z296" s="41">
        <v>28.28</v>
      </c>
      <c r="AA296" s="41"/>
      <c r="AB296" s="41"/>
      <c r="AC296" s="41"/>
    </row>
    <row r="297" spans="1:40" x14ac:dyDescent="0.25">
      <c r="A297" s="37">
        <v>2017</v>
      </c>
      <c r="B297" s="37">
        <v>6</v>
      </c>
      <c r="C297" s="28">
        <f t="shared" si="5"/>
        <v>2017.4166666666667</v>
      </c>
      <c r="E297" s="41">
        <v>28.81</v>
      </c>
      <c r="Q297" s="41">
        <v>28.8</v>
      </c>
      <c r="R297" s="41"/>
      <c r="S297" s="41"/>
      <c r="U297" s="41">
        <v>28.81</v>
      </c>
      <c r="V297" s="41"/>
      <c r="W297" s="41"/>
      <c r="Z297" s="41">
        <v>28.93</v>
      </c>
      <c r="AA297" s="41"/>
      <c r="AB297" s="41"/>
      <c r="AC297" s="41"/>
    </row>
    <row r="298" spans="1:40" x14ac:dyDescent="0.25">
      <c r="A298" s="37">
        <v>2017</v>
      </c>
      <c r="B298" s="37">
        <v>7</v>
      </c>
      <c r="C298" s="28">
        <f t="shared" si="5"/>
        <v>2017.5</v>
      </c>
      <c r="E298" s="41">
        <v>28.32</v>
      </c>
      <c r="P298" s="41">
        <v>29.021000000000001</v>
      </c>
      <c r="Q298" s="41">
        <v>28.79</v>
      </c>
      <c r="R298" s="41">
        <v>29</v>
      </c>
      <c r="S298" s="41"/>
      <c r="U298" s="41">
        <v>28.72</v>
      </c>
      <c r="V298" s="41"/>
      <c r="W298" s="41"/>
      <c r="Z298" s="41">
        <v>28.58</v>
      </c>
      <c r="AA298" s="41"/>
      <c r="AB298" s="41"/>
      <c r="AC298" s="41"/>
    </row>
    <row r="299" spans="1:40" x14ac:dyDescent="0.25">
      <c r="A299" s="37">
        <v>2017</v>
      </c>
      <c r="B299" s="37">
        <v>8</v>
      </c>
      <c r="C299" s="28">
        <f t="shared" si="5"/>
        <v>2017.5833333333333</v>
      </c>
      <c r="E299" s="41">
        <v>28.32</v>
      </c>
      <c r="P299" s="41">
        <v>29.007999999999999</v>
      </c>
      <c r="Q299" s="41">
        <v>28.29</v>
      </c>
      <c r="R299" s="41">
        <v>28.96</v>
      </c>
      <c r="S299" s="41"/>
      <c r="T299" s="41">
        <v>28.93</v>
      </c>
      <c r="U299" s="41">
        <v>28.68</v>
      </c>
      <c r="V299" s="41"/>
      <c r="W299" s="41"/>
      <c r="Z299" s="41">
        <v>28.66</v>
      </c>
      <c r="AA299" s="41"/>
      <c r="AB299" s="41"/>
      <c r="AC299" s="41"/>
    </row>
    <row r="300" spans="1:40" x14ac:dyDescent="0.25">
      <c r="A300" s="37">
        <v>2017</v>
      </c>
      <c r="B300" s="37">
        <v>9</v>
      </c>
      <c r="C300" s="28">
        <f t="shared" ref="C300:C327" si="6">A300+(B300-1)/12</f>
        <v>2017.6666666666667</v>
      </c>
      <c r="E300" s="41">
        <v>28.62</v>
      </c>
      <c r="P300" s="41">
        <v>28.994</v>
      </c>
      <c r="Q300" s="41"/>
      <c r="R300" s="41">
        <v>28.93</v>
      </c>
      <c r="S300" s="41"/>
      <c r="T300" s="41">
        <v>28.92</v>
      </c>
      <c r="U300" s="41">
        <v>28.79</v>
      </c>
      <c r="V300" s="41"/>
      <c r="W300" s="41"/>
      <c r="Z300" s="41">
        <v>28.79</v>
      </c>
      <c r="AA300" s="41"/>
      <c r="AB300" s="41"/>
      <c r="AC300" s="41"/>
    </row>
    <row r="301" spans="1:40" x14ac:dyDescent="0.25">
      <c r="A301" s="37">
        <v>2017</v>
      </c>
      <c r="B301" s="37">
        <v>10</v>
      </c>
      <c r="C301" s="28">
        <f t="shared" si="6"/>
        <v>2017.75</v>
      </c>
      <c r="E301" s="41">
        <v>28.23</v>
      </c>
      <c r="P301" s="41">
        <v>28.475000000000001</v>
      </c>
      <c r="Q301" s="41"/>
      <c r="R301" s="41">
        <v>28.42</v>
      </c>
      <c r="S301" s="41"/>
      <c r="T301" s="41">
        <v>28.39</v>
      </c>
      <c r="U301" s="41">
        <v>28.29</v>
      </c>
      <c r="V301" s="41"/>
      <c r="W301" s="41"/>
      <c r="Z301" s="41">
        <v>28.4</v>
      </c>
      <c r="AA301" s="41"/>
      <c r="AB301" s="41"/>
      <c r="AC301" s="41"/>
    </row>
    <row r="302" spans="1:40" x14ac:dyDescent="0.25">
      <c r="A302" s="37">
        <v>2017</v>
      </c>
      <c r="B302" s="37">
        <v>11</v>
      </c>
      <c r="C302" s="28">
        <f t="shared" si="6"/>
        <v>2017.8333333333333</v>
      </c>
      <c r="E302" s="41">
        <v>27.45</v>
      </c>
      <c r="Q302" s="41"/>
      <c r="R302" s="41"/>
      <c r="S302" s="41"/>
      <c r="T302" s="41">
        <v>28.08</v>
      </c>
      <c r="U302" s="41">
        <v>27.87</v>
      </c>
      <c r="V302" s="41"/>
      <c r="W302" s="41"/>
      <c r="Z302" s="41">
        <v>27.76</v>
      </c>
      <c r="AA302" s="41"/>
      <c r="AB302" s="41"/>
      <c r="AC302" s="41"/>
    </row>
    <row r="303" spans="1:40" x14ac:dyDescent="0.25">
      <c r="A303" s="37">
        <v>2017</v>
      </c>
      <c r="B303" s="37">
        <v>12</v>
      </c>
      <c r="C303" s="28">
        <f t="shared" si="6"/>
        <v>2017.9166666666667</v>
      </c>
      <c r="E303" s="41">
        <v>27.16</v>
      </c>
      <c r="Q303" s="41"/>
      <c r="R303" s="41"/>
      <c r="S303" s="41"/>
      <c r="T303" s="41">
        <v>27.55</v>
      </c>
      <c r="U303" s="41">
        <v>27.14</v>
      </c>
      <c r="V303" s="41"/>
      <c r="W303" s="41"/>
      <c r="Z303" s="41">
        <v>27.16</v>
      </c>
      <c r="AA303" s="41"/>
      <c r="AB303" s="41"/>
      <c r="AC303" s="41"/>
    </row>
    <row r="304" spans="1:40" x14ac:dyDescent="0.25">
      <c r="A304" s="37">
        <v>2018</v>
      </c>
      <c r="B304" s="37">
        <v>1</v>
      </c>
      <c r="C304" s="28">
        <f t="shared" si="6"/>
        <v>2018</v>
      </c>
      <c r="E304" s="41">
        <v>27.17</v>
      </c>
      <c r="Q304" s="41"/>
      <c r="R304" s="41"/>
      <c r="S304" s="41"/>
      <c r="T304" s="41">
        <v>27.663</v>
      </c>
      <c r="U304" s="41">
        <v>27.015000000000001</v>
      </c>
      <c r="V304" s="41"/>
      <c r="W304" s="41"/>
      <c r="Z304" s="41">
        <v>26.82</v>
      </c>
      <c r="AA304" s="41"/>
      <c r="AB304" s="41"/>
      <c r="AC304" s="41"/>
    </row>
    <row r="305" spans="1:29" x14ac:dyDescent="0.25">
      <c r="A305" s="37">
        <v>2018</v>
      </c>
      <c r="B305" s="37">
        <v>2</v>
      </c>
      <c r="C305" s="28">
        <f t="shared" si="6"/>
        <v>2018.0833333333333</v>
      </c>
      <c r="E305" s="41">
        <v>23.81</v>
      </c>
      <c r="Q305" s="41"/>
      <c r="R305" s="41"/>
      <c r="S305" s="41"/>
      <c r="T305" s="41">
        <v>22.794</v>
      </c>
      <c r="U305" s="41">
        <v>19.766999999999999</v>
      </c>
      <c r="V305" s="41"/>
      <c r="W305" s="41">
        <v>27.24</v>
      </c>
      <c r="Z305" s="41">
        <v>19.41</v>
      </c>
      <c r="AA305" s="41"/>
      <c r="AB305" s="41"/>
      <c r="AC305" s="41"/>
    </row>
    <row r="306" spans="1:29" x14ac:dyDescent="0.25">
      <c r="A306" s="37">
        <v>2018</v>
      </c>
      <c r="B306" s="37">
        <v>3</v>
      </c>
      <c r="C306" s="28">
        <f t="shared" si="6"/>
        <v>2018.1666666666667</v>
      </c>
      <c r="E306" s="41">
        <v>24.52</v>
      </c>
      <c r="Q306" s="41"/>
      <c r="R306" s="41"/>
      <c r="S306" s="41"/>
      <c r="T306" s="41">
        <v>23.327000000000002</v>
      </c>
      <c r="U306" s="41">
        <v>21.024000000000001</v>
      </c>
      <c r="V306" s="41"/>
      <c r="W306" s="41">
        <v>23.728999999999999</v>
      </c>
      <c r="Z306" s="41">
        <v>20.446000000000002</v>
      </c>
      <c r="AA306" s="41"/>
      <c r="AB306" s="41"/>
      <c r="AC306" s="41"/>
    </row>
    <row r="307" spans="1:29" x14ac:dyDescent="0.25">
      <c r="A307" s="37">
        <v>2018</v>
      </c>
      <c r="B307" s="37">
        <v>4</v>
      </c>
      <c r="C307" s="28">
        <f t="shared" si="6"/>
        <v>2018.25</v>
      </c>
      <c r="E307" s="41">
        <v>26.36</v>
      </c>
      <c r="Q307" s="41"/>
      <c r="R307" s="41"/>
      <c r="S307" s="41"/>
      <c r="T307" s="41">
        <v>25.911000000000001</v>
      </c>
      <c r="U307" s="41">
        <v>24.387</v>
      </c>
      <c r="V307" s="41"/>
      <c r="W307" s="41">
        <v>23.818999999999999</v>
      </c>
      <c r="Z307" s="41">
        <v>23.652000000000001</v>
      </c>
      <c r="AA307" s="41"/>
      <c r="AB307" s="41"/>
      <c r="AC307" s="41"/>
    </row>
    <row r="308" spans="1:29" x14ac:dyDescent="0.25">
      <c r="A308" s="37">
        <v>2018</v>
      </c>
      <c r="B308" s="37">
        <v>5</v>
      </c>
      <c r="C308" s="28">
        <f t="shared" si="6"/>
        <v>2018.3333333333333</v>
      </c>
      <c r="E308" s="41">
        <v>28.18</v>
      </c>
      <c r="Q308" s="41"/>
      <c r="R308" s="41"/>
      <c r="S308" s="41">
        <v>28.757999999999999</v>
      </c>
      <c r="T308" s="41">
        <v>28.462</v>
      </c>
      <c r="U308" s="41">
        <v>27.902000000000001</v>
      </c>
      <c r="V308" s="41"/>
      <c r="W308" s="41">
        <v>26.213000000000001</v>
      </c>
      <c r="Z308" s="41">
        <v>27.811</v>
      </c>
      <c r="AA308" s="41"/>
      <c r="AB308" s="41"/>
      <c r="AC308" s="41"/>
    </row>
    <row r="309" spans="1:29" x14ac:dyDescent="0.25">
      <c r="A309" s="37">
        <v>2018</v>
      </c>
      <c r="B309" s="37">
        <v>6</v>
      </c>
      <c r="C309" s="28">
        <f t="shared" si="6"/>
        <v>2018.4166666666667</v>
      </c>
      <c r="E309" s="41">
        <v>27.78</v>
      </c>
      <c r="Q309" s="41">
        <v>28.655999999999999</v>
      </c>
      <c r="R309" s="41"/>
      <c r="S309" s="41">
        <v>28.568999999999999</v>
      </c>
      <c r="T309" s="41">
        <v>28.664000000000001</v>
      </c>
      <c r="U309" s="41">
        <v>28.312999999999999</v>
      </c>
      <c r="V309" s="41"/>
      <c r="W309" s="41"/>
      <c r="Z309" s="41">
        <v>28.414999999999999</v>
      </c>
      <c r="AA309" s="41"/>
      <c r="AB309" s="41"/>
      <c r="AC309" s="41"/>
    </row>
    <row r="310" spans="1:29" x14ac:dyDescent="0.25">
      <c r="A310" s="37">
        <v>2018</v>
      </c>
      <c r="B310" s="37">
        <v>7</v>
      </c>
      <c r="C310" s="28">
        <f t="shared" si="6"/>
        <v>2018.5</v>
      </c>
      <c r="E310" s="41">
        <v>27.995000000000001</v>
      </c>
      <c r="P310" s="41">
        <v>28.518999999999998</v>
      </c>
      <c r="Q310" s="41">
        <v>28.594000000000001</v>
      </c>
      <c r="R310" s="41">
        <v>28.539000000000001</v>
      </c>
      <c r="S310" s="41">
        <v>28.501000000000001</v>
      </c>
      <c r="T310" s="41">
        <v>28.614000000000001</v>
      </c>
      <c r="U310" s="41">
        <v>28.251999999999999</v>
      </c>
      <c r="V310" s="41">
        <v>28.488</v>
      </c>
      <c r="Z310" s="41">
        <v>28.402999999999999</v>
      </c>
    </row>
    <row r="311" spans="1:29" x14ac:dyDescent="0.25">
      <c r="A311" s="37">
        <v>2018</v>
      </c>
      <c r="B311" s="37">
        <v>8</v>
      </c>
      <c r="C311" s="28">
        <f t="shared" si="6"/>
        <v>2018.5833333333333</v>
      </c>
      <c r="E311" s="41">
        <v>27.596</v>
      </c>
      <c r="P311" s="41">
        <v>28.843</v>
      </c>
      <c r="Q311" s="41">
        <v>28.76</v>
      </c>
      <c r="R311" s="41">
        <v>28.905000000000001</v>
      </c>
      <c r="S311" s="41">
        <v>28.606000000000002</v>
      </c>
      <c r="T311" s="41">
        <v>28.837</v>
      </c>
      <c r="U311" s="41">
        <v>28.306999999999999</v>
      </c>
      <c r="V311" s="41">
        <v>28.888000000000002</v>
      </c>
      <c r="Z311" s="41">
        <v>28.256</v>
      </c>
    </row>
    <row r="312" spans="1:29" x14ac:dyDescent="0.25">
      <c r="A312" s="37">
        <v>2018</v>
      </c>
      <c r="B312" s="37">
        <v>9</v>
      </c>
      <c r="C312" s="28">
        <f t="shared" si="6"/>
        <v>2018.6666666666667</v>
      </c>
      <c r="E312" s="41">
        <v>27.649000000000001</v>
      </c>
      <c r="P312" s="41">
        <v>28.907</v>
      </c>
      <c r="Q312" s="41">
        <v>28.806000000000001</v>
      </c>
      <c r="R312" s="41">
        <v>28.957000000000001</v>
      </c>
      <c r="S312" s="41">
        <v>28.731000000000002</v>
      </c>
      <c r="T312" s="41">
        <v>28.893000000000001</v>
      </c>
      <c r="U312" s="41">
        <v>28.515999999999998</v>
      </c>
      <c r="V312" s="41">
        <v>28.971</v>
      </c>
      <c r="Z312" s="41">
        <v>28.742000000000001</v>
      </c>
    </row>
    <row r="313" spans="1:29" x14ac:dyDescent="0.25">
      <c r="A313" s="37">
        <v>2018</v>
      </c>
      <c r="B313" s="37">
        <v>10</v>
      </c>
      <c r="C313" s="28">
        <f t="shared" si="6"/>
        <v>2018.75</v>
      </c>
      <c r="E313" s="41">
        <v>27.718</v>
      </c>
      <c r="P313" s="41">
        <v>28.478999999999999</v>
      </c>
      <c r="Q313" s="41">
        <v>28.436</v>
      </c>
      <c r="R313" s="41">
        <v>28.478999999999999</v>
      </c>
      <c r="S313" s="41">
        <v>28.4</v>
      </c>
      <c r="T313" s="41">
        <v>28.407</v>
      </c>
      <c r="U313" s="41">
        <v>28.303999999999998</v>
      </c>
      <c r="V313" s="41">
        <v>28.544</v>
      </c>
      <c r="Z313" s="41">
        <v>28.591999999999999</v>
      </c>
    </row>
    <row r="314" spans="1:29" x14ac:dyDescent="0.25">
      <c r="A314" s="37">
        <v>2018</v>
      </c>
      <c r="B314" s="37">
        <v>11</v>
      </c>
      <c r="C314" s="28">
        <f t="shared" si="6"/>
        <v>2018.8333333333333</v>
      </c>
      <c r="E314" s="41">
        <v>27.532</v>
      </c>
      <c r="P314" s="41">
        <v>28.559000000000001</v>
      </c>
      <c r="Q314" s="41">
        <v>28.579000000000001</v>
      </c>
      <c r="R314" s="41">
        <v>28.661000000000001</v>
      </c>
      <c r="S314" s="41">
        <v>28.484000000000002</v>
      </c>
      <c r="T314" s="41">
        <v>28.568000000000001</v>
      </c>
      <c r="U314" s="41">
        <v>28.347999999999999</v>
      </c>
      <c r="V314" s="41">
        <v>28.599</v>
      </c>
      <c r="W314" s="41">
        <v>28.670999999999999</v>
      </c>
      <c r="Z314" s="41">
        <v>28.376000000000001</v>
      </c>
    </row>
    <row r="315" spans="1:29" x14ac:dyDescent="0.25">
      <c r="A315" s="37">
        <v>2018</v>
      </c>
      <c r="B315" s="37">
        <v>12</v>
      </c>
      <c r="C315" s="28">
        <f t="shared" si="6"/>
        <v>2018.9166666666667</v>
      </c>
      <c r="E315" s="41">
        <v>27.053999999999998</v>
      </c>
      <c r="P315" s="41">
        <v>28.120999999999999</v>
      </c>
      <c r="R315" s="41">
        <v>28.288</v>
      </c>
      <c r="S315" s="41">
        <v>27.873000000000001</v>
      </c>
      <c r="T315" s="41">
        <v>28.148</v>
      </c>
      <c r="U315" s="41">
        <v>27.376000000000001</v>
      </c>
      <c r="V315" s="41">
        <v>27.878</v>
      </c>
      <c r="W315" s="41">
        <v>27.774000000000001</v>
      </c>
      <c r="Z315" s="41">
        <v>27.321999999999999</v>
      </c>
    </row>
    <row r="316" spans="1:29" x14ac:dyDescent="0.25">
      <c r="A316" s="37">
        <v>2019</v>
      </c>
      <c r="B316" s="37">
        <v>1</v>
      </c>
      <c r="C316" s="28">
        <f t="shared" si="6"/>
        <v>2019</v>
      </c>
      <c r="E316" s="41">
        <v>25.445</v>
      </c>
      <c r="P316" s="41">
        <v>23.905999999999999</v>
      </c>
      <c r="R316" s="41">
        <v>24.335999999999999</v>
      </c>
      <c r="S316" s="41">
        <v>23.286000000000001</v>
      </c>
      <c r="T316" s="41">
        <v>23.911999999999999</v>
      </c>
      <c r="U316" s="41">
        <v>22.006</v>
      </c>
      <c r="V316" s="41">
        <v>23.402999999999999</v>
      </c>
      <c r="W316" s="41">
        <v>23.344999999999999</v>
      </c>
      <c r="Z316" s="41">
        <v>21.376999999999999</v>
      </c>
    </row>
    <row r="317" spans="1:29" x14ac:dyDescent="0.25">
      <c r="A317" s="37">
        <v>2019</v>
      </c>
      <c r="B317" s="37">
        <v>2</v>
      </c>
      <c r="C317" s="28">
        <f t="shared" si="6"/>
        <v>2019.0833333333333</v>
      </c>
      <c r="E317" s="41">
        <v>23.605</v>
      </c>
      <c r="P317" s="41">
        <v>22.751000000000001</v>
      </c>
      <c r="R317" s="41">
        <v>23.19</v>
      </c>
      <c r="S317" s="41">
        <v>22.013999999999999</v>
      </c>
      <c r="T317" s="41">
        <v>22.847999999999999</v>
      </c>
      <c r="U317" s="41">
        <v>20.657</v>
      </c>
      <c r="V317" s="41">
        <v>22.286000000000001</v>
      </c>
      <c r="W317" s="41">
        <v>22.216999999999999</v>
      </c>
      <c r="Z317" s="41">
        <v>19.959</v>
      </c>
    </row>
    <row r="318" spans="1:29" x14ac:dyDescent="0.25">
      <c r="A318" s="37">
        <v>2019</v>
      </c>
      <c r="B318" s="37">
        <v>3</v>
      </c>
      <c r="C318" s="28">
        <f t="shared" si="6"/>
        <v>2019.1666666666667</v>
      </c>
      <c r="E318" s="41">
        <v>23.262</v>
      </c>
      <c r="P318" s="41">
        <v>21.683</v>
      </c>
      <c r="R318" s="41">
        <v>22.148</v>
      </c>
      <c r="S318" s="41">
        <v>20.815999999999999</v>
      </c>
      <c r="T318" s="41">
        <v>21.510999999999999</v>
      </c>
      <c r="U318" s="41">
        <v>19.587</v>
      </c>
      <c r="V318" s="41">
        <v>21.158999999999999</v>
      </c>
      <c r="W318" s="41">
        <v>21.248999999999999</v>
      </c>
      <c r="Z318" s="41">
        <v>19.437999999999999</v>
      </c>
    </row>
    <row r="319" spans="1:29" x14ac:dyDescent="0.25">
      <c r="A319" s="37">
        <v>2019</v>
      </c>
      <c r="B319" s="37">
        <v>4</v>
      </c>
      <c r="C319" s="28">
        <f t="shared" si="6"/>
        <v>2019.25</v>
      </c>
      <c r="E319" s="41">
        <v>25.684999999999999</v>
      </c>
      <c r="P319" s="41">
        <v>25.536000000000001</v>
      </c>
      <c r="R319" s="41">
        <v>25.972999999999999</v>
      </c>
      <c r="S319" s="41">
        <v>25.146000000000001</v>
      </c>
      <c r="T319" s="41">
        <v>25.739000000000001</v>
      </c>
      <c r="U319" s="41">
        <v>24.672000000000001</v>
      </c>
      <c r="V319" s="41">
        <v>25.541</v>
      </c>
      <c r="W319" s="41">
        <v>25.44</v>
      </c>
      <c r="Z319" s="41">
        <v>23.998000000000001</v>
      </c>
    </row>
    <row r="320" spans="1:29" x14ac:dyDescent="0.25">
      <c r="A320" s="37">
        <v>2019</v>
      </c>
      <c r="B320" s="37">
        <v>5</v>
      </c>
      <c r="C320" s="28">
        <f t="shared" si="6"/>
        <v>2019.3333333333333</v>
      </c>
      <c r="E320" s="41">
        <v>28.77</v>
      </c>
      <c r="P320" s="41">
        <v>28.638999999999999</v>
      </c>
      <c r="Q320" s="41">
        <v>28.524999999999999</v>
      </c>
      <c r="R320" s="41">
        <v>28.664999999999999</v>
      </c>
      <c r="S320" s="41">
        <v>28.460999999999999</v>
      </c>
      <c r="T320" s="41">
        <v>28.65</v>
      </c>
      <c r="U320" s="41">
        <v>28.231000000000002</v>
      </c>
      <c r="V320" s="41">
        <v>28.533999999999999</v>
      </c>
      <c r="W320" s="41">
        <v>28.251000000000001</v>
      </c>
      <c r="Z320" s="41">
        <v>28.222999999999999</v>
      </c>
    </row>
    <row r="321" spans="1:26" x14ac:dyDescent="0.25">
      <c r="A321" s="37">
        <v>2019</v>
      </c>
      <c r="B321" s="37">
        <v>6</v>
      </c>
      <c r="C321" s="28">
        <f t="shared" si="6"/>
        <v>2019.4166666666667</v>
      </c>
      <c r="E321" s="41">
        <v>29.25</v>
      </c>
      <c r="P321" s="41">
        <v>29.318000000000001</v>
      </c>
      <c r="Q321" s="41">
        <v>29.216000000000001</v>
      </c>
      <c r="R321" s="41">
        <v>29.25</v>
      </c>
      <c r="S321" s="41">
        <v>29.152999999999999</v>
      </c>
      <c r="T321" s="41">
        <v>29.254999999999999</v>
      </c>
      <c r="U321" s="41">
        <v>29.076000000000001</v>
      </c>
      <c r="V321" s="41">
        <v>29.192</v>
      </c>
      <c r="W321" s="41">
        <v>28.901</v>
      </c>
      <c r="Z321" s="41">
        <v>29.274000000000001</v>
      </c>
    </row>
    <row r="322" spans="1:26" x14ac:dyDescent="0.25">
      <c r="A322" s="37">
        <v>2019</v>
      </c>
      <c r="B322" s="37">
        <v>7</v>
      </c>
      <c r="C322" s="28">
        <f t="shared" si="6"/>
        <v>2019.5</v>
      </c>
      <c r="E322" s="41">
        <v>28.649000000000001</v>
      </c>
      <c r="P322" s="41">
        <v>29.145</v>
      </c>
      <c r="Q322" s="41">
        <v>28.984000000000002</v>
      </c>
      <c r="R322" s="41">
        <v>29.041</v>
      </c>
      <c r="S322" s="41">
        <v>28.891999999999999</v>
      </c>
      <c r="T322" s="41">
        <v>29.029</v>
      </c>
      <c r="U322" s="41">
        <v>28.736999999999998</v>
      </c>
      <c r="V322" s="41">
        <v>28.908000000000001</v>
      </c>
      <c r="W322" s="41">
        <v>28.56</v>
      </c>
      <c r="Z322" s="41">
        <v>28.757999999999999</v>
      </c>
    </row>
    <row r="323" spans="1:26" x14ac:dyDescent="0.25">
      <c r="A323" s="37">
        <v>2019</v>
      </c>
      <c r="B323" s="37">
        <v>8</v>
      </c>
      <c r="C323" s="28">
        <f t="shared" si="6"/>
        <v>2019.5833333333333</v>
      </c>
      <c r="E323" s="41">
        <v>28.693999999999999</v>
      </c>
      <c r="P323" s="41">
        <v>28.968</v>
      </c>
      <c r="Q323" s="41">
        <v>28.838000000000001</v>
      </c>
      <c r="R323" s="41">
        <v>28.863</v>
      </c>
      <c r="S323" s="41">
        <v>28.765999999999998</v>
      </c>
      <c r="T323" s="41">
        <v>28.917999999999999</v>
      </c>
      <c r="U323" s="41">
        <v>28.593</v>
      </c>
      <c r="V323" s="41">
        <v>28.780999999999999</v>
      </c>
      <c r="W323" s="41">
        <v>28.466999999999999</v>
      </c>
      <c r="Z323" s="41">
        <v>28.530999999999999</v>
      </c>
    </row>
    <row r="324" spans="1:26" x14ac:dyDescent="0.25">
      <c r="A324" s="37">
        <v>2019</v>
      </c>
      <c r="B324" s="37">
        <v>9</v>
      </c>
      <c r="C324" s="28">
        <f t="shared" si="6"/>
        <v>2019.6666666666667</v>
      </c>
      <c r="E324" s="41">
        <v>28.609000000000002</v>
      </c>
      <c r="Q324" s="41">
        <v>28.548999999999999</v>
      </c>
      <c r="S324" s="41">
        <v>28.475999999999999</v>
      </c>
      <c r="T324" s="41">
        <v>28.576000000000001</v>
      </c>
      <c r="U324" s="41">
        <v>28.427</v>
      </c>
      <c r="V324" s="41">
        <v>28.498999999999999</v>
      </c>
      <c r="W324" s="41">
        <v>28.361000000000001</v>
      </c>
      <c r="Z324" s="41">
        <v>28.515000000000001</v>
      </c>
    </row>
    <row r="325" spans="1:26" x14ac:dyDescent="0.25">
      <c r="A325" s="37">
        <v>2019</v>
      </c>
      <c r="B325" s="37">
        <v>10</v>
      </c>
      <c r="C325" s="28">
        <f t="shared" si="6"/>
        <v>2019.75</v>
      </c>
      <c r="E325" s="41">
        <v>28.643000000000001</v>
      </c>
      <c r="Q325" s="41">
        <v>28.366</v>
      </c>
      <c r="S325" s="41">
        <v>28.324000000000002</v>
      </c>
      <c r="T325" s="41">
        <v>28.385999999999999</v>
      </c>
      <c r="U325" s="41">
        <v>28.326000000000001</v>
      </c>
      <c r="V325" s="41">
        <v>28.361000000000001</v>
      </c>
      <c r="W325" s="41">
        <v>28.257000000000001</v>
      </c>
      <c r="Z325" s="41">
        <v>28.63</v>
      </c>
    </row>
    <row r="326" spans="1:26" x14ac:dyDescent="0.25">
      <c r="A326" s="37">
        <v>2019</v>
      </c>
      <c r="B326" s="37">
        <v>11</v>
      </c>
      <c r="C326" s="28">
        <f t="shared" si="6"/>
        <v>2019.8333333333333</v>
      </c>
      <c r="E326" s="41">
        <v>28.361000000000001</v>
      </c>
      <c r="Q326" s="41">
        <v>28.43</v>
      </c>
      <c r="S326" s="41">
        <v>28.364000000000001</v>
      </c>
      <c r="T326" s="41">
        <v>28.518999999999998</v>
      </c>
      <c r="U326" s="41">
        <v>28.123999999999999</v>
      </c>
      <c r="V326" s="41">
        <v>28.376000000000001</v>
      </c>
      <c r="W326" s="41">
        <v>28.251999999999999</v>
      </c>
      <c r="Z326" s="41">
        <v>28.058</v>
      </c>
    </row>
    <row r="327" spans="1:26" x14ac:dyDescent="0.25">
      <c r="A327" s="37">
        <v>2019</v>
      </c>
      <c r="B327" s="37">
        <v>12</v>
      </c>
      <c r="C327" s="28">
        <f t="shared" si="6"/>
        <v>2019.9166666666667</v>
      </c>
      <c r="E327" s="41">
        <v>28.303000000000001</v>
      </c>
      <c r="Q327" s="41">
        <v>28.419</v>
      </c>
      <c r="S327" s="41">
        <v>28.280999999999999</v>
      </c>
      <c r="T327" s="41">
        <v>28.448</v>
      </c>
      <c r="U327" s="41">
        <v>27.984000000000002</v>
      </c>
      <c r="V327" s="41">
        <v>28.257000000000001</v>
      </c>
      <c r="W327" s="41">
        <v>28.157</v>
      </c>
      <c r="Z327" s="41">
        <v>27.925000000000001</v>
      </c>
    </row>
    <row r="328" spans="1:26" x14ac:dyDescent="0.25">
      <c r="A328" s="37">
        <v>2020</v>
      </c>
      <c r="B328" s="37">
        <v>1</v>
      </c>
      <c r="C328" s="28">
        <f t="shared" ref="C328:C351" si="7">A328+(B328-1)/12</f>
        <v>2020</v>
      </c>
      <c r="E328" s="41">
        <v>27.222000000000001</v>
      </c>
      <c r="Q328" s="41">
        <v>27.282</v>
      </c>
      <c r="S328" s="41">
        <v>26.997</v>
      </c>
      <c r="T328" s="41">
        <v>27.341000000000001</v>
      </c>
      <c r="U328" s="41">
        <v>26.106999999999999</v>
      </c>
      <c r="V328" s="41">
        <v>26.998999999999999</v>
      </c>
      <c r="W328" s="41">
        <v>26.757000000000001</v>
      </c>
      <c r="Z328" s="41">
        <v>26.079000000000001</v>
      </c>
    </row>
    <row r="329" spans="1:26" x14ac:dyDescent="0.25">
      <c r="A329" s="37">
        <v>2020</v>
      </c>
      <c r="B329" s="37">
        <v>2</v>
      </c>
      <c r="C329" s="28">
        <f t="shared" si="7"/>
        <v>2020.0833333333333</v>
      </c>
      <c r="E329" s="41">
        <v>25.626999999999999</v>
      </c>
      <c r="Q329" s="41">
        <v>25.096</v>
      </c>
      <c r="S329" s="41">
        <v>24.632999999999999</v>
      </c>
      <c r="T329" s="41">
        <v>25.021999999999998</v>
      </c>
      <c r="U329" s="41">
        <v>23.49</v>
      </c>
      <c r="V329" s="41">
        <v>24.713000000000001</v>
      </c>
      <c r="W329" s="41">
        <v>24.571999999999999</v>
      </c>
      <c r="Z329" s="41">
        <v>23.132999999999999</v>
      </c>
    </row>
    <row r="330" spans="1:26" x14ac:dyDescent="0.25">
      <c r="A330" s="37">
        <v>2020</v>
      </c>
      <c r="B330" s="37">
        <v>3</v>
      </c>
      <c r="C330" s="28">
        <f t="shared" si="7"/>
        <v>2020.1666666666667</v>
      </c>
      <c r="E330" s="41">
        <v>24.187999999999999</v>
      </c>
      <c r="Q330" s="41">
        <v>21.907</v>
      </c>
      <c r="S330" s="41">
        <v>20.977</v>
      </c>
      <c r="T330" s="41">
        <v>21.571999999999999</v>
      </c>
      <c r="U330" s="41">
        <v>19.501999999999999</v>
      </c>
      <c r="V330" s="41">
        <v>21.396999999999998</v>
      </c>
      <c r="W330" s="41">
        <v>21.062000000000001</v>
      </c>
      <c r="Z330" s="41">
        <v>19.082999999999998</v>
      </c>
    </row>
    <row r="331" spans="1:26" x14ac:dyDescent="0.25">
      <c r="A331" s="37">
        <v>2020</v>
      </c>
      <c r="B331" s="37">
        <v>4</v>
      </c>
      <c r="C331" s="28">
        <f t="shared" si="7"/>
        <v>2020.25</v>
      </c>
      <c r="E331" s="41">
        <v>27.178000000000001</v>
      </c>
      <c r="Q331" s="41">
        <v>26.536999999999999</v>
      </c>
      <c r="S331" s="41">
        <v>26.077999999999999</v>
      </c>
      <c r="T331" s="41">
        <v>26.823</v>
      </c>
      <c r="U331" s="41">
        <v>25.263999999999999</v>
      </c>
      <c r="V331" s="41">
        <v>26.244</v>
      </c>
      <c r="W331" s="41">
        <v>25.992000000000001</v>
      </c>
      <c r="Z331" s="41">
        <v>24.585999999999999</v>
      </c>
    </row>
    <row r="332" spans="1:26" x14ac:dyDescent="0.25">
      <c r="A332" s="37">
        <v>2020</v>
      </c>
      <c r="B332" s="37">
        <v>5</v>
      </c>
      <c r="C332" s="28">
        <f t="shared" si="7"/>
        <v>2020.3333333333333</v>
      </c>
      <c r="E332" s="41">
        <v>28.968</v>
      </c>
      <c r="Q332" s="41">
        <v>28.834</v>
      </c>
      <c r="S332" s="41">
        <v>28.622</v>
      </c>
      <c r="T332" s="41">
        <v>28.83</v>
      </c>
      <c r="U332" s="41">
        <v>28.494</v>
      </c>
      <c r="V332" s="41">
        <v>28.587</v>
      </c>
      <c r="W332" s="41">
        <v>28.425999999999998</v>
      </c>
      <c r="Z332" s="41">
        <v>28.334</v>
      </c>
    </row>
    <row r="333" spans="1:26" x14ac:dyDescent="0.25">
      <c r="A333" s="37">
        <v>2020</v>
      </c>
      <c r="B333" s="37">
        <v>6</v>
      </c>
      <c r="C333" s="28">
        <f t="shared" si="7"/>
        <v>2020.4166666666667</v>
      </c>
      <c r="E333" s="41">
        <v>29.132999999999999</v>
      </c>
      <c r="Q333" s="41">
        <v>28.991</v>
      </c>
      <c r="S333" s="41">
        <v>28.916</v>
      </c>
      <c r="T333" s="41">
        <v>28.992999999999999</v>
      </c>
      <c r="U333" s="41">
        <v>28.902000000000001</v>
      </c>
      <c r="V333" s="41">
        <v>28.931999999999999</v>
      </c>
      <c r="W333" s="41">
        <v>28.707999999999998</v>
      </c>
      <c r="Z333" s="41">
        <v>28.951000000000001</v>
      </c>
    </row>
    <row r="334" spans="1:26" x14ac:dyDescent="0.25">
      <c r="A334" s="37">
        <v>2020</v>
      </c>
      <c r="B334" s="37">
        <v>7</v>
      </c>
      <c r="C334" s="28">
        <f t="shared" si="7"/>
        <v>2020.5</v>
      </c>
      <c r="E334" s="41">
        <v>28.597000000000001</v>
      </c>
      <c r="Q334" s="41">
        <v>28.547999999999998</v>
      </c>
      <c r="S334" s="41">
        <v>28.48</v>
      </c>
      <c r="T334" s="41">
        <v>28.542000000000002</v>
      </c>
      <c r="U334" s="41">
        <v>28.408000000000001</v>
      </c>
      <c r="V334" s="41">
        <v>28.510999999999999</v>
      </c>
      <c r="W334" s="41">
        <v>28.254000000000001</v>
      </c>
      <c r="Z334" s="41">
        <v>28.407</v>
      </c>
    </row>
    <row r="335" spans="1:26" x14ac:dyDescent="0.25">
      <c r="A335" s="37">
        <v>2020</v>
      </c>
      <c r="B335" s="37">
        <v>8</v>
      </c>
      <c r="C335" s="28">
        <f t="shared" si="7"/>
        <v>2020.5833333333333</v>
      </c>
      <c r="E335" s="41">
        <v>28.428999999999998</v>
      </c>
      <c r="Q335" s="41">
        <v>28.408000000000001</v>
      </c>
      <c r="S335" s="41">
        <v>28.36</v>
      </c>
      <c r="T335" s="41">
        <v>28.484000000000002</v>
      </c>
      <c r="U335" s="41">
        <v>28.265999999999998</v>
      </c>
      <c r="V335" s="41">
        <v>28.446000000000002</v>
      </c>
      <c r="W335" s="41">
        <v>28.18</v>
      </c>
      <c r="Z335" s="41">
        <v>28.167000000000002</v>
      </c>
    </row>
    <row r="336" spans="1:26" x14ac:dyDescent="0.25">
      <c r="A336" s="37">
        <v>2020</v>
      </c>
      <c r="B336" s="37">
        <v>9</v>
      </c>
      <c r="C336" s="28">
        <f t="shared" si="7"/>
        <v>2020.6666666666667</v>
      </c>
      <c r="E336" s="41">
        <v>28.84</v>
      </c>
      <c r="Q336" s="41">
        <v>28.405000000000001</v>
      </c>
      <c r="S336" s="41">
        <v>28.414999999999999</v>
      </c>
      <c r="T336" s="41">
        <v>28.571000000000002</v>
      </c>
      <c r="U336" s="41">
        <v>28.393999999999998</v>
      </c>
      <c r="V336" s="41">
        <v>28.56</v>
      </c>
      <c r="W336" s="41">
        <v>28.33</v>
      </c>
      <c r="Z336" s="41">
        <v>28.367000000000001</v>
      </c>
    </row>
    <row r="337" spans="1:26" x14ac:dyDescent="0.25">
      <c r="A337" s="37">
        <v>2020</v>
      </c>
      <c r="B337" s="37">
        <v>10</v>
      </c>
      <c r="C337" s="28">
        <f t="shared" si="7"/>
        <v>2020.75</v>
      </c>
      <c r="Q337" s="41">
        <v>28.14</v>
      </c>
      <c r="S337" s="41">
        <v>28.170999999999999</v>
      </c>
      <c r="T337" s="41">
        <v>28.286999999999999</v>
      </c>
      <c r="U337" s="41">
        <v>28.181999999999999</v>
      </c>
      <c r="V337" s="41">
        <v>28.318000000000001</v>
      </c>
      <c r="W337" s="41">
        <v>28.081</v>
      </c>
      <c r="Z337" s="41">
        <v>28.157</v>
      </c>
    </row>
    <row r="338" spans="1:26" x14ac:dyDescent="0.25">
      <c r="A338" s="37">
        <v>2020</v>
      </c>
      <c r="B338" s="37">
        <v>11</v>
      </c>
      <c r="C338" s="28">
        <f t="shared" si="7"/>
        <v>2020.8333333333333</v>
      </c>
      <c r="Q338" s="41">
        <v>28.058</v>
      </c>
      <c r="S338" s="41">
        <v>28.06</v>
      </c>
      <c r="T338" s="41">
        <v>28.097000000000001</v>
      </c>
      <c r="U338" s="41">
        <v>28.053999999999998</v>
      </c>
      <c r="V338" s="41">
        <v>28.109000000000002</v>
      </c>
      <c r="W338" s="41">
        <v>27.914000000000001</v>
      </c>
      <c r="Z338" s="41">
        <v>27.759</v>
      </c>
    </row>
    <row r="339" spans="1:26" x14ac:dyDescent="0.25">
      <c r="A339" s="37">
        <v>2020</v>
      </c>
      <c r="B339" s="37">
        <v>12</v>
      </c>
      <c r="C339" s="28">
        <f t="shared" si="7"/>
        <v>2020.9166666666667</v>
      </c>
      <c r="Z339" s="41">
        <v>27.343</v>
      </c>
    </row>
    <row r="340" spans="1:26" x14ac:dyDescent="0.25">
      <c r="A340" s="37">
        <v>2021</v>
      </c>
      <c r="B340" s="37">
        <v>1</v>
      </c>
      <c r="C340" s="28">
        <f t="shared" si="7"/>
        <v>2021</v>
      </c>
      <c r="Z340" s="41">
        <v>26.864000000000001</v>
      </c>
    </row>
    <row r="341" spans="1:26" x14ac:dyDescent="0.25">
      <c r="A341" s="37">
        <v>2021</v>
      </c>
      <c r="B341" s="37">
        <v>2</v>
      </c>
      <c r="C341" s="28">
        <f t="shared" si="7"/>
        <v>2021.0833333333333</v>
      </c>
      <c r="Z341" s="41">
        <v>22.155999999999999</v>
      </c>
    </row>
    <row r="342" spans="1:26" x14ac:dyDescent="0.25">
      <c r="A342" s="37">
        <v>2021</v>
      </c>
      <c r="B342" s="37">
        <v>3</v>
      </c>
      <c r="C342" s="28">
        <f t="shared" si="7"/>
        <v>2021.1666666666667</v>
      </c>
      <c r="P342" s="41"/>
      <c r="Q342" s="41"/>
      <c r="R342" s="41"/>
      <c r="Z342" s="41">
        <v>19.812999999999999</v>
      </c>
    </row>
    <row r="343" spans="1:26" x14ac:dyDescent="0.25">
      <c r="A343" s="37">
        <v>2021</v>
      </c>
      <c r="B343" s="37">
        <v>4</v>
      </c>
      <c r="C343" s="28">
        <f t="shared" si="7"/>
        <v>2021.25</v>
      </c>
      <c r="P343" s="41">
        <v>27.727</v>
      </c>
      <c r="Q343" s="41">
        <v>27.492999999999999</v>
      </c>
      <c r="R343" s="41">
        <v>27.838000000000001</v>
      </c>
      <c r="Z343" s="41">
        <v>26.279</v>
      </c>
    </row>
    <row r="344" spans="1:26" x14ac:dyDescent="0.25">
      <c r="A344" s="37">
        <v>2021</v>
      </c>
      <c r="B344" s="37">
        <v>5</v>
      </c>
      <c r="C344" s="28">
        <f t="shared" si="7"/>
        <v>2021.3333333333333</v>
      </c>
      <c r="E344" s="41"/>
      <c r="P344" s="41">
        <v>28.728000000000002</v>
      </c>
      <c r="Q344" s="41">
        <v>28.623999999999999</v>
      </c>
      <c r="R344" s="41">
        <v>28.853999999999999</v>
      </c>
      <c r="S344" s="41">
        <v>28.477</v>
      </c>
      <c r="T344" s="41">
        <v>28.841000000000001</v>
      </c>
      <c r="U344" s="41">
        <v>28.841000000000001</v>
      </c>
      <c r="V344" s="41">
        <v>28.442</v>
      </c>
      <c r="Z344" s="41">
        <v>28.292999999999999</v>
      </c>
    </row>
    <row r="345" spans="1:26" x14ac:dyDescent="0.25">
      <c r="A345" s="37">
        <v>2021</v>
      </c>
      <c r="B345" s="37">
        <v>6</v>
      </c>
      <c r="C345" s="28">
        <f t="shared" si="7"/>
        <v>2021.4166666666667</v>
      </c>
      <c r="E345" s="41">
        <v>28.684000000000001</v>
      </c>
      <c r="P345" s="41">
        <v>28.876999999999999</v>
      </c>
      <c r="Q345" s="41">
        <v>28.805</v>
      </c>
      <c r="R345" s="41">
        <v>29.027000000000001</v>
      </c>
      <c r="S345" s="41">
        <v>28.72</v>
      </c>
      <c r="T345" s="41">
        <v>29.007000000000001</v>
      </c>
      <c r="U345" s="41">
        <v>29.007000000000001</v>
      </c>
      <c r="V345" s="41">
        <v>28.768000000000001</v>
      </c>
      <c r="Z345" s="41">
        <v>28.64</v>
      </c>
    </row>
    <row r="346" spans="1:26" x14ac:dyDescent="0.25">
      <c r="A346" s="37">
        <v>2021</v>
      </c>
      <c r="B346" s="37">
        <v>7</v>
      </c>
      <c r="C346" s="28">
        <f t="shared" si="7"/>
        <v>2021.5</v>
      </c>
      <c r="E346" s="41">
        <v>28.63</v>
      </c>
      <c r="P346" s="41">
        <v>28.84</v>
      </c>
      <c r="Q346" s="41">
        <v>28.751999999999999</v>
      </c>
      <c r="R346" s="41">
        <v>28.995999999999999</v>
      </c>
      <c r="S346" s="41">
        <v>28.672000000000001</v>
      </c>
      <c r="T346" s="41">
        <v>28.97</v>
      </c>
      <c r="U346" s="41">
        <v>28.97</v>
      </c>
      <c r="V346" s="41">
        <v>28.722000000000001</v>
      </c>
      <c r="Z346" s="41">
        <v>28.6</v>
      </c>
    </row>
    <row r="347" spans="1:26" x14ac:dyDescent="0.25">
      <c r="A347" s="37">
        <v>2021</v>
      </c>
      <c r="B347" s="37">
        <v>8</v>
      </c>
      <c r="C347" s="28">
        <f t="shared" si="7"/>
        <v>2021.5833333333333</v>
      </c>
      <c r="E347" s="41">
        <v>28.617999999999999</v>
      </c>
      <c r="P347" s="41">
        <v>28.585000000000001</v>
      </c>
      <c r="Q347" s="41">
        <v>28.477</v>
      </c>
      <c r="R347" s="41">
        <v>28.741</v>
      </c>
      <c r="S347" s="41">
        <v>28.439</v>
      </c>
      <c r="T347" s="41">
        <v>28.718</v>
      </c>
      <c r="U347" s="41">
        <v>28.718</v>
      </c>
      <c r="V347" s="41">
        <v>28.48</v>
      </c>
      <c r="Z347" s="41">
        <v>28.388999999999999</v>
      </c>
    </row>
    <row r="348" spans="1:26" x14ac:dyDescent="0.25">
      <c r="A348" s="37">
        <v>2021</v>
      </c>
      <c r="B348" s="37">
        <v>9</v>
      </c>
      <c r="C348" s="28">
        <f t="shared" si="7"/>
        <v>2021.6666666666667</v>
      </c>
      <c r="E348" s="41">
        <v>28.512</v>
      </c>
      <c r="P348" s="41">
        <v>28.722999999999999</v>
      </c>
      <c r="Q348" s="41">
        <v>28.559000000000001</v>
      </c>
      <c r="R348" s="41">
        <v>28.832999999999998</v>
      </c>
      <c r="S348" s="41">
        <v>28.523</v>
      </c>
      <c r="T348" s="41">
        <v>28.808</v>
      </c>
      <c r="U348" s="41">
        <v>28.808</v>
      </c>
      <c r="V348" s="41">
        <v>28.588999999999999</v>
      </c>
      <c r="Z348" s="41">
        <v>28.361000000000001</v>
      </c>
    </row>
    <row r="349" spans="1:26" x14ac:dyDescent="0.25">
      <c r="A349" s="37">
        <v>2021</v>
      </c>
      <c r="B349" s="37">
        <v>10</v>
      </c>
      <c r="C349" s="28">
        <f t="shared" si="7"/>
        <v>2021.75</v>
      </c>
      <c r="E349" s="41">
        <v>29.073</v>
      </c>
      <c r="P349" s="41">
        <v>29.013000000000002</v>
      </c>
      <c r="Q349" s="41">
        <v>28.91</v>
      </c>
      <c r="R349" s="41">
        <v>29.123999999999999</v>
      </c>
      <c r="S349" s="41">
        <v>28.878</v>
      </c>
      <c r="T349" s="41">
        <v>29.114000000000001</v>
      </c>
      <c r="U349" s="41">
        <v>29.114000000000001</v>
      </c>
      <c r="V349" s="41">
        <v>28.93</v>
      </c>
      <c r="Z349" s="41">
        <v>28.893000000000001</v>
      </c>
    </row>
    <row r="350" spans="1:26" x14ac:dyDescent="0.25">
      <c r="A350" s="37">
        <v>2021</v>
      </c>
      <c r="B350" s="37">
        <v>11</v>
      </c>
      <c r="C350" s="28">
        <f t="shared" si="7"/>
        <v>2021.8333333333333</v>
      </c>
      <c r="E350" s="41">
        <v>27.974</v>
      </c>
      <c r="P350" s="41">
        <v>28.376999999999999</v>
      </c>
      <c r="Q350" s="41">
        <v>28.26</v>
      </c>
      <c r="R350" s="41">
        <v>28.581</v>
      </c>
      <c r="S350" s="41">
        <v>28.178999999999998</v>
      </c>
      <c r="T350" s="41">
        <v>28.518999999999998</v>
      </c>
      <c r="U350" s="41">
        <v>28.518999999999998</v>
      </c>
      <c r="V350" s="41">
        <v>28.234999999999999</v>
      </c>
      <c r="Z350" s="41">
        <v>28.013999999999999</v>
      </c>
    </row>
    <row r="351" spans="1:26" x14ac:dyDescent="0.25">
      <c r="A351" s="37">
        <v>2021</v>
      </c>
      <c r="B351" s="37">
        <v>12</v>
      </c>
      <c r="C351" s="28">
        <f t="shared" si="7"/>
        <v>2021.9166666666667</v>
      </c>
      <c r="E351" s="41">
        <v>28.114999999999998</v>
      </c>
      <c r="P351" s="41">
        <v>27.937999999999999</v>
      </c>
      <c r="Q351" s="41">
        <v>27.864999999999998</v>
      </c>
      <c r="R351" s="41">
        <v>28.07</v>
      </c>
      <c r="S351" s="41">
        <v>27.893999999999998</v>
      </c>
      <c r="T351" s="41">
        <v>27.945</v>
      </c>
      <c r="U351" s="41">
        <v>27.478999999999999</v>
      </c>
      <c r="V351" s="41">
        <v>27.86</v>
      </c>
      <c r="Z351" s="41">
        <v>27.651</v>
      </c>
    </row>
    <row r="352" spans="1:26" x14ac:dyDescent="0.25">
      <c r="A352" s="37">
        <v>2022</v>
      </c>
      <c r="B352" s="37">
        <v>1</v>
      </c>
      <c r="C352" s="28">
        <f t="shared" ref="C352:C363" si="8">A352+(B352-1)/12</f>
        <v>2022</v>
      </c>
      <c r="E352" s="86">
        <v>26.718</v>
      </c>
      <c r="Q352" s="41">
        <v>26.927</v>
      </c>
      <c r="R352" s="41">
        <v>27.081</v>
      </c>
      <c r="S352" s="41">
        <v>26.734000000000002</v>
      </c>
      <c r="T352" s="41">
        <v>26.731000000000002</v>
      </c>
      <c r="U352" s="41">
        <v>25.838999999999999</v>
      </c>
      <c r="V352" s="41">
        <v>26.827000000000002</v>
      </c>
      <c r="Z352" s="41">
        <v>25.056999999999999</v>
      </c>
    </row>
    <row r="353" spans="1:26" x14ac:dyDescent="0.25">
      <c r="A353" s="37">
        <v>2022</v>
      </c>
      <c r="B353" s="37">
        <v>2</v>
      </c>
      <c r="C353" s="28">
        <f t="shared" si="8"/>
        <v>2022.0833333333333</v>
      </c>
      <c r="E353" s="86">
        <v>26.532</v>
      </c>
      <c r="Q353" s="41">
        <v>26.384</v>
      </c>
      <c r="R353" s="41">
        <v>26.742000000000001</v>
      </c>
      <c r="S353" s="41">
        <v>26.248000000000001</v>
      </c>
      <c r="T353" s="41">
        <v>26.285</v>
      </c>
      <c r="U353" s="41">
        <v>24.844000000000001</v>
      </c>
      <c r="V353" s="41">
        <v>26.32</v>
      </c>
      <c r="Z353" s="41">
        <v>24.475999999999999</v>
      </c>
    </row>
    <row r="354" spans="1:26" x14ac:dyDescent="0.25">
      <c r="A354" s="37">
        <v>2022</v>
      </c>
      <c r="B354" s="37">
        <v>3</v>
      </c>
      <c r="C354" s="28">
        <f t="shared" si="8"/>
        <v>2022.1666666666667</v>
      </c>
      <c r="E354" s="86">
        <v>25.183</v>
      </c>
      <c r="Q354" s="41">
        <v>24.536000000000001</v>
      </c>
      <c r="R354" s="41">
        <v>25.125</v>
      </c>
      <c r="S354" s="41">
        <v>24.169</v>
      </c>
      <c r="T354" s="41">
        <v>24.46</v>
      </c>
      <c r="U354" s="41">
        <v>23.048999999999999</v>
      </c>
      <c r="V354" s="41">
        <v>24.413</v>
      </c>
      <c r="Z354" s="41">
        <v>22.242000000000001</v>
      </c>
    </row>
    <row r="355" spans="1:26" x14ac:dyDescent="0.25">
      <c r="A355" s="37">
        <v>2022</v>
      </c>
      <c r="B355" s="37">
        <v>4</v>
      </c>
      <c r="C355" s="28">
        <f t="shared" si="8"/>
        <v>2022.25</v>
      </c>
      <c r="E355" s="86">
        <v>27.678999999999998</v>
      </c>
      <c r="Q355" s="41">
        <v>27.483000000000001</v>
      </c>
      <c r="R355" s="41">
        <v>27.843</v>
      </c>
      <c r="S355" s="41">
        <v>27.456</v>
      </c>
      <c r="T355" s="41">
        <v>27.62</v>
      </c>
      <c r="U355" s="41">
        <v>26.439</v>
      </c>
      <c r="V355" s="41">
        <v>27.603000000000002</v>
      </c>
      <c r="Z355" s="41">
        <v>25.786999999999999</v>
      </c>
    </row>
    <row r="356" spans="1:26" x14ac:dyDescent="0.25">
      <c r="A356" s="37">
        <v>2022</v>
      </c>
      <c r="B356" s="37">
        <v>5</v>
      </c>
      <c r="C356" s="28">
        <f t="shared" si="8"/>
        <v>2022.3333333333333</v>
      </c>
      <c r="E356" s="86">
        <v>28.995000000000001</v>
      </c>
      <c r="Q356" s="41">
        <v>28.672999999999998</v>
      </c>
      <c r="R356" s="41">
        <v>28.847999999999999</v>
      </c>
      <c r="S356" s="41">
        <v>28.794</v>
      </c>
      <c r="T356" s="41">
        <v>28.731999999999999</v>
      </c>
      <c r="U356" s="41">
        <v>28.456</v>
      </c>
      <c r="V356" s="41">
        <v>29.033999999999999</v>
      </c>
      <c r="Z356" s="41">
        <v>28.547999999999998</v>
      </c>
    </row>
    <row r="357" spans="1:26" x14ac:dyDescent="0.25">
      <c r="A357" s="37">
        <v>2022</v>
      </c>
      <c r="B357" s="37">
        <v>6</v>
      </c>
      <c r="C357" s="28">
        <f t="shared" si="8"/>
        <v>2022.4166666666667</v>
      </c>
      <c r="E357" s="41">
        <v>28.146999999999998</v>
      </c>
      <c r="Q357" s="41">
        <v>28.434000000000001</v>
      </c>
      <c r="W357" s="41">
        <v>28.212</v>
      </c>
      <c r="Z357" s="41">
        <v>28.443000000000001</v>
      </c>
    </row>
    <row r="358" spans="1:26" x14ac:dyDescent="0.25">
      <c r="A358" s="37">
        <v>2022</v>
      </c>
      <c r="B358" s="37">
        <v>7</v>
      </c>
      <c r="C358" s="28">
        <f t="shared" si="8"/>
        <v>2022.5</v>
      </c>
      <c r="E358" s="41">
        <v>28.363</v>
      </c>
      <c r="Q358" s="41">
        <v>28.649000000000001</v>
      </c>
      <c r="W358" s="41">
        <v>28.434999999999999</v>
      </c>
      <c r="Z358" s="41">
        <v>28.33</v>
      </c>
    </row>
    <row r="359" spans="1:26" x14ac:dyDescent="0.25">
      <c r="A359" s="37">
        <v>2022</v>
      </c>
      <c r="B359" s="37">
        <v>8</v>
      </c>
      <c r="C359" s="28">
        <f t="shared" si="8"/>
        <v>2022.5833333333333</v>
      </c>
      <c r="E359" s="41">
        <v>28.321000000000002</v>
      </c>
      <c r="Q359" s="41">
        <v>28.401</v>
      </c>
      <c r="W359" s="41">
        <v>28.234000000000002</v>
      </c>
      <c r="Z359" s="41">
        <v>28.126000000000001</v>
      </c>
    </row>
    <row r="360" spans="1:26" x14ac:dyDescent="0.25">
      <c r="A360" s="37">
        <v>2022</v>
      </c>
      <c r="B360" s="37">
        <v>9</v>
      </c>
      <c r="C360" s="28">
        <f t="shared" si="8"/>
        <v>2022.6666666666667</v>
      </c>
      <c r="E360" s="41">
        <v>28.672999999999998</v>
      </c>
      <c r="Q360" s="41">
        <v>28.713999999999999</v>
      </c>
      <c r="W360" s="41">
        <v>28.529</v>
      </c>
      <c r="Z360" s="41">
        <v>28.571999999999999</v>
      </c>
    </row>
    <row r="361" spans="1:26" x14ac:dyDescent="0.25">
      <c r="A361" s="37">
        <v>2022</v>
      </c>
      <c r="B361" s="37">
        <v>10</v>
      </c>
      <c r="C361" s="28">
        <f t="shared" si="8"/>
        <v>2022.75</v>
      </c>
      <c r="E361" s="41">
        <v>28.024999999999999</v>
      </c>
      <c r="Q361" s="41">
        <v>28.164999999999999</v>
      </c>
      <c r="W361" s="41">
        <v>28.097999999999999</v>
      </c>
      <c r="Z361" s="41">
        <v>28.094999999999999</v>
      </c>
    </row>
    <row r="362" spans="1:26" x14ac:dyDescent="0.25">
      <c r="A362" s="37">
        <v>2022</v>
      </c>
      <c r="B362" s="37">
        <v>11</v>
      </c>
      <c r="C362" s="28">
        <f t="shared" si="8"/>
        <v>2022.8333333333333</v>
      </c>
      <c r="E362" s="41">
        <v>27.350999999999999</v>
      </c>
      <c r="W362" s="41">
        <v>27.684000000000001</v>
      </c>
      <c r="Z362" s="41">
        <v>27.673999999999999</v>
      </c>
    </row>
    <row r="363" spans="1:26" x14ac:dyDescent="0.25">
      <c r="A363" s="37">
        <v>2022</v>
      </c>
      <c r="B363" s="37">
        <v>12</v>
      </c>
      <c r="C363" s="28">
        <f t="shared" si="8"/>
        <v>2022.9166666666667</v>
      </c>
      <c r="E363" s="41">
        <v>27.497</v>
      </c>
    </row>
  </sheetData>
  <mergeCells count="6">
    <mergeCell ref="F2:G2"/>
    <mergeCell ref="H2:I2"/>
    <mergeCell ref="J2:K2"/>
    <mergeCell ref="L2:M2"/>
    <mergeCell ref="F1:I1"/>
    <mergeCell ref="J1:M1"/>
  </mergeCells>
  <pageMargins left="0.7" right="0.7" top="0.75" bottom="0.75" header="0.3" footer="0.3"/>
  <pageSetup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57"/>
  <sheetViews>
    <sheetView zoomScale="75" zoomScaleNormal="75" workbookViewId="0">
      <selection activeCell="AE241" sqref="AE241"/>
    </sheetView>
  </sheetViews>
  <sheetFormatPr defaultRowHeight="15" x14ac:dyDescent="0.25"/>
  <sheetData>
    <row r="57" spans="1:1" x14ac:dyDescent="0.25">
      <c r="A57" s="47"/>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zoomScale="75" zoomScaleNormal="75" workbookViewId="0">
      <selection activeCell="AC67" sqref="AC67"/>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5"/>
  <sheetViews>
    <sheetView zoomScale="75" zoomScaleNormal="75" workbookViewId="0">
      <selection activeCell="G16" sqref="C16:G24"/>
    </sheetView>
  </sheetViews>
  <sheetFormatPr defaultRowHeight="15" x14ac:dyDescent="0.25"/>
  <cols>
    <col min="1" max="1" width="95.140625" style="51" customWidth="1"/>
    <col min="2" max="3" width="9.140625" style="51"/>
    <col min="4" max="4" width="19.5703125" style="51" customWidth="1"/>
    <col min="5" max="9" width="9.140625" style="51"/>
    <col min="10" max="10" width="18.28515625" style="51" customWidth="1"/>
    <col min="11" max="16384" width="9.140625" style="51"/>
  </cols>
  <sheetData>
    <row r="1" spans="1:10" ht="180" x14ac:dyDescent="0.25">
      <c r="A1" s="50" t="s">
        <v>162</v>
      </c>
    </row>
    <row r="2" spans="1:10" ht="77.25" x14ac:dyDescent="0.25">
      <c r="A2" s="50" t="s">
        <v>163</v>
      </c>
      <c r="D2" s="52"/>
      <c r="E2" s="52"/>
    </row>
    <row r="3" spans="1:10" ht="39" x14ac:dyDescent="0.25">
      <c r="A3" s="50" t="s">
        <v>164</v>
      </c>
      <c r="D3" s="53" t="s">
        <v>165</v>
      </c>
      <c r="I3" s="53" t="s">
        <v>166</v>
      </c>
      <c r="J3" s="54"/>
    </row>
    <row r="5" spans="1:10" ht="45" x14ac:dyDescent="0.25">
      <c r="A5" s="55" t="s">
        <v>167</v>
      </c>
    </row>
    <row r="7" spans="1:10" x14ac:dyDescent="0.25">
      <c r="A7" s="56" t="s">
        <v>168</v>
      </c>
    </row>
    <row r="8" spans="1:10" ht="39" x14ac:dyDescent="0.25">
      <c r="A8" s="50" t="s">
        <v>169</v>
      </c>
    </row>
    <row r="9" spans="1:10" x14ac:dyDescent="0.25">
      <c r="A9" s="50"/>
    </row>
    <row r="10" spans="1:10" ht="26.25" x14ac:dyDescent="0.25">
      <c r="A10" s="50" t="s">
        <v>170</v>
      </c>
      <c r="I10" s="57" t="s">
        <v>171</v>
      </c>
    </row>
    <row r="11" spans="1:10" x14ac:dyDescent="0.25">
      <c r="A11" s="50"/>
    </row>
    <row r="12" spans="1:10" ht="90" x14ac:dyDescent="0.25">
      <c r="A12" s="50" t="s">
        <v>172</v>
      </c>
      <c r="C12" s="57" t="s">
        <v>173</v>
      </c>
      <c r="I12" s="58" t="s">
        <v>174</v>
      </c>
    </row>
    <row r="13" spans="1:10" x14ac:dyDescent="0.25">
      <c r="A13" s="50"/>
    </row>
    <row r="14" spans="1:10" ht="26.25" x14ac:dyDescent="0.25">
      <c r="A14" s="50" t="s">
        <v>175</v>
      </c>
    </row>
    <row r="15" spans="1:10" x14ac:dyDescent="0.25">
      <c r="A15" s="59"/>
    </row>
    <row r="16" spans="1:10" ht="25.5" x14ac:dyDescent="0.25">
      <c r="A16" s="60" t="s">
        <v>176</v>
      </c>
    </row>
    <row r="17" spans="1:4" ht="25.5" x14ac:dyDescent="0.25">
      <c r="A17" s="60" t="s">
        <v>177</v>
      </c>
    </row>
    <row r="18" spans="1:4" ht="25.5" x14ac:dyDescent="0.25">
      <c r="A18" s="60" t="s">
        <v>178</v>
      </c>
      <c r="C18" s="57"/>
    </row>
    <row r="19" spans="1:4" ht="25.5" x14ac:dyDescent="0.25">
      <c r="A19" s="60" t="s">
        <v>179</v>
      </c>
    </row>
    <row r="20" spans="1:4" ht="25.5" x14ac:dyDescent="0.25">
      <c r="A20" s="60" t="s">
        <v>180</v>
      </c>
    </row>
    <row r="21" spans="1:4" x14ac:dyDescent="0.25">
      <c r="A21" s="61"/>
    </row>
    <row r="22" spans="1:4" x14ac:dyDescent="0.25">
      <c r="A22" s="62" t="s">
        <v>181</v>
      </c>
    </row>
    <row r="23" spans="1:4" ht="38.25" x14ac:dyDescent="0.25">
      <c r="A23" s="63" t="s">
        <v>182</v>
      </c>
      <c r="D23" s="64"/>
    </row>
    <row r="24" spans="1:4" x14ac:dyDescent="0.25">
      <c r="A24" s="50"/>
    </row>
    <row r="25" spans="1:4" x14ac:dyDescent="0.25">
      <c r="A25" s="63" t="s">
        <v>183</v>
      </c>
    </row>
    <row r="26" spans="1:4" ht="25.5" x14ac:dyDescent="0.25">
      <c r="A26" s="60" t="s">
        <v>184</v>
      </c>
    </row>
    <row r="27" spans="1:4" ht="25.5" x14ac:dyDescent="0.25">
      <c r="A27" s="60" t="s">
        <v>185</v>
      </c>
    </row>
    <row r="28" spans="1:4" x14ac:dyDescent="0.25">
      <c r="A28" s="60" t="s">
        <v>186</v>
      </c>
    </row>
    <row r="29" spans="1:4" x14ac:dyDescent="0.25">
      <c r="A29" s="50"/>
    </row>
    <row r="30" spans="1:4" ht="25.5" x14ac:dyDescent="0.25">
      <c r="A30" s="63" t="s">
        <v>187</v>
      </c>
    </row>
    <row r="31" spans="1:4" x14ac:dyDescent="0.25">
      <c r="A31" s="50"/>
    </row>
    <row r="32" spans="1:4" x14ac:dyDescent="0.25">
      <c r="A32" s="65" t="s">
        <v>188</v>
      </c>
    </row>
    <row r="33" spans="1:4" ht="51" x14ac:dyDescent="0.25">
      <c r="A33" s="63" t="s">
        <v>189</v>
      </c>
    </row>
    <row r="34" spans="1:4" x14ac:dyDescent="0.25">
      <c r="A34" s="50"/>
    </row>
    <row r="35" spans="1:4" x14ac:dyDescent="0.25">
      <c r="A35" s="63" t="s">
        <v>190</v>
      </c>
    </row>
    <row r="36" spans="1:4" x14ac:dyDescent="0.25">
      <c r="A36" s="50"/>
      <c r="D36" s="64"/>
    </row>
    <row r="37" spans="1:4" x14ac:dyDescent="0.25">
      <c r="A37" s="66" t="s">
        <v>191</v>
      </c>
    </row>
    <row r="38" spans="1:4" ht="168.75" customHeight="1" x14ac:dyDescent="0.25">
      <c r="A38" s="63" t="s">
        <v>195</v>
      </c>
    </row>
    <row r="39" spans="1:4" x14ac:dyDescent="0.25">
      <c r="A39" s="50"/>
    </row>
    <row r="40" spans="1:4" ht="25.5" x14ac:dyDescent="0.25">
      <c r="A40" s="63" t="s">
        <v>192</v>
      </c>
    </row>
    <row r="41" spans="1:4" x14ac:dyDescent="0.25">
      <c r="A41" s="50"/>
    </row>
    <row r="42" spans="1:4" x14ac:dyDescent="0.25">
      <c r="A42" s="66" t="s">
        <v>193</v>
      </c>
    </row>
    <row r="43" spans="1:4" ht="25.5" x14ac:dyDescent="0.25">
      <c r="A43" s="63" t="s">
        <v>194</v>
      </c>
    </row>
    <row r="44" spans="1:4" x14ac:dyDescent="0.25">
      <c r="A44" s="61"/>
    </row>
    <row r="45" spans="1:4" x14ac:dyDescent="0.25">
      <c r="A45" s="61"/>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58"/>
  <sheetViews>
    <sheetView workbookViewId="0">
      <pane ySplit="1" topLeftCell="A2" activePane="bottomLeft" state="frozen"/>
      <selection pane="bottomLeft" activeCell="A17" sqref="A17:XFD17"/>
    </sheetView>
  </sheetViews>
  <sheetFormatPr defaultRowHeight="15" x14ac:dyDescent="0.25"/>
  <cols>
    <col min="1" max="1" width="10" bestFit="1" customWidth="1"/>
    <col min="2" max="2" width="13.5703125" style="4" bestFit="1" customWidth="1"/>
    <col min="3" max="3" width="28.85546875" style="15" customWidth="1"/>
    <col min="4" max="4" width="10.85546875" style="15" bestFit="1" customWidth="1"/>
    <col min="5" max="5" width="9.5703125" style="17" bestFit="1" customWidth="1"/>
    <col min="6" max="6" width="11.5703125" style="17" bestFit="1" customWidth="1"/>
    <col min="7" max="7" width="12.140625" style="21" bestFit="1" customWidth="1"/>
    <col min="8" max="8" width="11.85546875" style="15" bestFit="1" customWidth="1"/>
    <col min="9" max="9" width="26.140625" style="15" customWidth="1"/>
  </cols>
  <sheetData>
    <row r="1" spans="1:10" x14ac:dyDescent="0.25">
      <c r="A1" s="5" t="s">
        <v>56</v>
      </c>
      <c r="B1" s="5" t="s">
        <v>55</v>
      </c>
      <c r="C1" s="5" t="s">
        <v>0</v>
      </c>
      <c r="D1" s="5" t="s">
        <v>1</v>
      </c>
      <c r="E1" s="6" t="s">
        <v>37</v>
      </c>
      <c r="F1" s="6" t="s">
        <v>38</v>
      </c>
      <c r="G1" s="7" t="s">
        <v>2</v>
      </c>
      <c r="H1" s="8" t="s">
        <v>3</v>
      </c>
      <c r="I1" s="8" t="s">
        <v>4</v>
      </c>
      <c r="J1" t="s">
        <v>110</v>
      </c>
    </row>
    <row r="2" spans="1:10" x14ac:dyDescent="0.25">
      <c r="A2" s="22" t="s">
        <v>58</v>
      </c>
      <c r="B2" s="9" t="s">
        <v>54</v>
      </c>
      <c r="C2" s="10" t="s">
        <v>6</v>
      </c>
      <c r="D2" s="11">
        <v>-2.4</v>
      </c>
      <c r="E2" s="79">
        <v>8.1313890000000004</v>
      </c>
      <c r="F2" s="79">
        <v>-82.320832999999993</v>
      </c>
      <c r="G2" s="12">
        <v>37236</v>
      </c>
      <c r="H2" s="13"/>
      <c r="I2" s="14" t="s">
        <v>137</v>
      </c>
    </row>
    <row r="3" spans="1:10" x14ac:dyDescent="0.25">
      <c r="A3" s="22"/>
      <c r="C3" s="10" t="s">
        <v>7</v>
      </c>
      <c r="D3" s="11">
        <v>-2.4</v>
      </c>
      <c r="E3" s="18">
        <v>7.6963330000000001</v>
      </c>
      <c r="F3" s="18">
        <v>-81.616028</v>
      </c>
      <c r="G3" s="12">
        <v>38689</v>
      </c>
      <c r="H3" s="80">
        <v>42116</v>
      </c>
      <c r="I3" s="14" t="s">
        <v>137</v>
      </c>
    </row>
    <row r="4" spans="1:10" x14ac:dyDescent="0.25">
      <c r="A4" s="22"/>
    </row>
    <row r="5" spans="1:10" x14ac:dyDescent="0.25">
      <c r="A5" s="22"/>
      <c r="B5" s="9" t="s">
        <v>57</v>
      </c>
      <c r="C5" s="10" t="s">
        <v>8</v>
      </c>
      <c r="D5" s="11">
        <v>-3</v>
      </c>
      <c r="E5" s="79">
        <v>7.6336110000000001</v>
      </c>
      <c r="F5" s="79">
        <v>-81.735972000000004</v>
      </c>
      <c r="G5" s="12">
        <v>38689</v>
      </c>
      <c r="H5" s="13"/>
      <c r="I5" s="14" t="s">
        <v>137</v>
      </c>
    </row>
    <row r="6" spans="1:10" x14ac:dyDescent="0.25">
      <c r="A6" s="22"/>
      <c r="C6" s="10" t="s">
        <v>9</v>
      </c>
      <c r="D6" s="11">
        <v>-18.3</v>
      </c>
      <c r="E6" s="79">
        <v>7.6498889999999999</v>
      </c>
      <c r="F6" s="79">
        <v>-81.719278000000003</v>
      </c>
      <c r="G6" s="12">
        <v>39972</v>
      </c>
      <c r="H6" s="12">
        <v>40863</v>
      </c>
      <c r="I6" s="14" t="s">
        <v>144</v>
      </c>
    </row>
    <row r="7" spans="1:10" x14ac:dyDescent="0.25">
      <c r="A7" s="22"/>
      <c r="C7" s="10" t="s">
        <v>10</v>
      </c>
      <c r="D7" s="11">
        <v>-18.3</v>
      </c>
      <c r="E7" s="79">
        <v>7.4319439999999997</v>
      </c>
      <c r="F7" s="79">
        <v>-81.858056000000005</v>
      </c>
      <c r="G7" s="12">
        <v>39972</v>
      </c>
      <c r="H7" s="13"/>
      <c r="I7" s="14" t="s">
        <v>144</v>
      </c>
    </row>
    <row r="8" spans="1:10" x14ac:dyDescent="0.25">
      <c r="A8" s="22"/>
      <c r="C8" s="10" t="s">
        <v>11</v>
      </c>
      <c r="D8" s="11">
        <v>-18.3</v>
      </c>
      <c r="E8" s="79">
        <v>7.23</v>
      </c>
      <c r="F8" s="79">
        <v>-81.83</v>
      </c>
      <c r="G8" s="12">
        <v>39972</v>
      </c>
      <c r="H8" s="13"/>
      <c r="I8" s="14" t="s">
        <v>144</v>
      </c>
    </row>
    <row r="9" spans="1:10" x14ac:dyDescent="0.25">
      <c r="A9" s="22"/>
      <c r="C9" s="10" t="s">
        <v>12</v>
      </c>
      <c r="D9" s="11">
        <v>-4.5999999999999996</v>
      </c>
      <c r="E9" s="79">
        <v>7.4219439999999999</v>
      </c>
      <c r="F9" s="79">
        <v>-81.695555999999996</v>
      </c>
      <c r="G9" s="12">
        <v>37235</v>
      </c>
      <c r="H9" s="80">
        <v>42707</v>
      </c>
      <c r="I9" s="14" t="s">
        <v>137</v>
      </c>
    </row>
    <row r="10" spans="1:10" x14ac:dyDescent="0.25">
      <c r="A10" s="22"/>
      <c r="C10" s="10" t="s">
        <v>13</v>
      </c>
      <c r="D10" s="11">
        <v>-18.3</v>
      </c>
      <c r="E10" s="79">
        <v>7.2136389999999997</v>
      </c>
      <c r="F10" s="79">
        <v>-81.799166999999997</v>
      </c>
      <c r="G10" s="12">
        <v>41068</v>
      </c>
      <c r="H10" s="13"/>
      <c r="I10" s="14" t="s">
        <v>144</v>
      </c>
    </row>
    <row r="11" spans="1:10" x14ac:dyDescent="0.25">
      <c r="A11" s="22"/>
      <c r="C11" s="10" t="s">
        <v>14</v>
      </c>
      <c r="D11" s="11">
        <v>-3</v>
      </c>
      <c r="E11" s="79">
        <v>7.2034719999999997</v>
      </c>
      <c r="F11" s="79">
        <v>-81.800639000000004</v>
      </c>
      <c r="G11" s="12">
        <v>38690</v>
      </c>
      <c r="H11" s="13"/>
      <c r="I11" s="14" t="s">
        <v>137</v>
      </c>
    </row>
    <row r="12" spans="1:10" x14ac:dyDescent="0.25">
      <c r="A12" s="22"/>
      <c r="C12" s="45" t="s">
        <v>143</v>
      </c>
      <c r="D12" s="46">
        <v>-15.2</v>
      </c>
      <c r="E12" s="79">
        <v>7.7763</v>
      </c>
      <c r="F12" s="79">
        <v>-81.758782999999994</v>
      </c>
      <c r="G12" s="12"/>
      <c r="H12" s="13"/>
      <c r="I12" s="14" t="s">
        <v>140</v>
      </c>
    </row>
    <row r="13" spans="1:10" x14ac:dyDescent="0.25">
      <c r="A13" s="22"/>
      <c r="C13" s="10" t="s">
        <v>243</v>
      </c>
      <c r="D13" s="11">
        <v>-1.2</v>
      </c>
      <c r="E13" s="79">
        <v>7.6352500000000001</v>
      </c>
      <c r="F13" s="79">
        <v>-81.758782999999994</v>
      </c>
      <c r="G13" s="12">
        <v>38689</v>
      </c>
      <c r="H13" s="13"/>
      <c r="I13" s="14" t="s">
        <v>137</v>
      </c>
    </row>
    <row r="14" spans="1:10" x14ac:dyDescent="0.25">
      <c r="A14" s="22"/>
      <c r="C14" s="10"/>
      <c r="D14" s="11"/>
      <c r="E14" s="79"/>
      <c r="F14" s="79"/>
      <c r="G14" s="12"/>
      <c r="H14" s="13"/>
      <c r="I14" s="14"/>
    </row>
    <row r="15" spans="1:10" x14ac:dyDescent="0.25">
      <c r="A15" s="22"/>
      <c r="B15" s="9" t="s">
        <v>94</v>
      </c>
      <c r="C15" s="10" t="s">
        <v>238</v>
      </c>
      <c r="D15" s="11"/>
      <c r="E15" s="79">
        <v>8.6509999999999998</v>
      </c>
      <c r="F15" s="79">
        <v>-79.034000000000006</v>
      </c>
      <c r="G15" s="12">
        <v>42921</v>
      </c>
      <c r="H15" s="13" t="s">
        <v>5</v>
      </c>
      <c r="I15" s="14" t="s">
        <v>22</v>
      </c>
    </row>
    <row r="16" spans="1:10" x14ac:dyDescent="0.25">
      <c r="A16" s="22"/>
      <c r="C16" s="10" t="s">
        <v>239</v>
      </c>
      <c r="D16" s="11"/>
      <c r="E16" s="79">
        <v>8.5909999999999993</v>
      </c>
      <c r="F16" s="79">
        <v>-79.015000000000001</v>
      </c>
      <c r="G16" s="12">
        <v>42921</v>
      </c>
      <c r="H16" s="13" t="s">
        <v>5</v>
      </c>
      <c r="I16" s="14" t="s">
        <v>22</v>
      </c>
    </row>
    <row r="17" spans="1:12" x14ac:dyDescent="0.25">
      <c r="A17" s="22"/>
      <c r="C17" s="10" t="s">
        <v>19</v>
      </c>
      <c r="D17" s="11">
        <v>-6</v>
      </c>
      <c r="E17" s="79">
        <v>8.66</v>
      </c>
      <c r="F17" s="79">
        <v>-79.05</v>
      </c>
      <c r="G17" s="12">
        <v>34858</v>
      </c>
      <c r="H17" s="13" t="s">
        <v>5</v>
      </c>
      <c r="I17" s="14" t="s">
        <v>22</v>
      </c>
    </row>
    <row r="18" spans="1:12" x14ac:dyDescent="0.25">
      <c r="A18" s="22"/>
      <c r="C18" s="10" t="s">
        <v>240</v>
      </c>
      <c r="D18" s="11"/>
      <c r="E18" s="79">
        <v>8.6709999999999994</v>
      </c>
      <c r="F18" s="79">
        <v>-79.06</v>
      </c>
      <c r="G18" s="12">
        <v>43300</v>
      </c>
      <c r="H18" s="13" t="s">
        <v>5</v>
      </c>
      <c r="I18" s="14" t="s">
        <v>22</v>
      </c>
    </row>
    <row r="19" spans="1:12" x14ac:dyDescent="0.25">
      <c r="A19" s="22"/>
      <c r="C19" s="10" t="s">
        <v>20</v>
      </c>
      <c r="D19" s="11">
        <v>-5.5</v>
      </c>
      <c r="E19" s="79">
        <v>8.4595300000000009</v>
      </c>
      <c r="F19" s="79">
        <v>-78.852279999999993</v>
      </c>
      <c r="G19" s="12">
        <v>38700</v>
      </c>
      <c r="H19" s="13" t="s">
        <v>5</v>
      </c>
      <c r="I19" s="14" t="s">
        <v>139</v>
      </c>
    </row>
    <row r="20" spans="1:12" x14ac:dyDescent="0.25">
      <c r="A20" s="22"/>
      <c r="C20" s="10" t="s">
        <v>15</v>
      </c>
      <c r="D20" s="11">
        <v>-4.5999999999999996</v>
      </c>
      <c r="E20" s="79">
        <v>8.6300000000000008</v>
      </c>
      <c r="F20" s="79">
        <v>-79.05</v>
      </c>
      <c r="G20" s="12">
        <v>39679</v>
      </c>
      <c r="H20" s="12">
        <v>40223</v>
      </c>
      <c r="I20" s="14" t="s">
        <v>22</v>
      </c>
    </row>
    <row r="21" spans="1:12" x14ac:dyDescent="0.25">
      <c r="A21" s="22"/>
      <c r="C21" s="10" t="s">
        <v>16</v>
      </c>
      <c r="D21" s="11">
        <v>-4.5999999999999996</v>
      </c>
      <c r="E21" s="79">
        <v>8.2568889999999993</v>
      </c>
      <c r="F21" s="79">
        <v>-79.133888999999996</v>
      </c>
      <c r="G21" s="12">
        <v>38700</v>
      </c>
      <c r="H21" s="12">
        <v>41828</v>
      </c>
      <c r="I21" s="14" t="s">
        <v>137</v>
      </c>
    </row>
    <row r="22" spans="1:12" x14ac:dyDescent="0.25">
      <c r="A22" s="22"/>
      <c r="C22" s="10" t="s">
        <v>17</v>
      </c>
      <c r="D22" s="11">
        <v>-2.4</v>
      </c>
      <c r="E22" s="79">
        <v>8.4422219999999992</v>
      </c>
      <c r="F22" s="79">
        <v>-79.104167000000004</v>
      </c>
      <c r="G22" s="12">
        <v>37238</v>
      </c>
      <c r="H22" s="12">
        <v>37596</v>
      </c>
      <c r="I22" s="14" t="s">
        <v>137</v>
      </c>
    </row>
    <row r="23" spans="1:12" x14ac:dyDescent="0.25">
      <c r="A23" s="22"/>
      <c r="E23" s="79"/>
      <c r="F23" s="79"/>
    </row>
    <row r="24" spans="1:12" x14ac:dyDescent="0.25">
      <c r="A24" s="22"/>
      <c r="B24" s="9" t="s">
        <v>21</v>
      </c>
      <c r="C24" s="10" t="s">
        <v>245</v>
      </c>
      <c r="D24" s="11">
        <v>-2.4</v>
      </c>
      <c r="E24" s="79">
        <v>8.9174939999999996</v>
      </c>
      <c r="F24" s="79">
        <v>-79.532842000000002</v>
      </c>
      <c r="G24" s="12">
        <v>41255</v>
      </c>
      <c r="H24" s="13"/>
      <c r="I24" s="14" t="s">
        <v>22</v>
      </c>
    </row>
    <row r="25" spans="1:12" x14ac:dyDescent="0.25">
      <c r="A25" s="22"/>
      <c r="C25" s="10" t="s">
        <v>23</v>
      </c>
      <c r="D25" s="19" t="s">
        <v>24</v>
      </c>
      <c r="E25" s="79">
        <v>8.9167000000000005</v>
      </c>
      <c r="F25" s="79">
        <v>-79.532821999999996</v>
      </c>
      <c r="G25" s="12">
        <v>41247</v>
      </c>
      <c r="H25" s="13" t="s">
        <v>5</v>
      </c>
      <c r="I25" s="14" t="s">
        <v>22</v>
      </c>
    </row>
    <row r="26" spans="1:12" x14ac:dyDescent="0.25">
      <c r="A26" s="22"/>
      <c r="C26" s="10" t="s">
        <v>18</v>
      </c>
      <c r="D26" s="11">
        <v>-12</v>
      </c>
      <c r="E26" s="79">
        <v>8.8000000000000007</v>
      </c>
      <c r="F26" s="79">
        <v>-79.52</v>
      </c>
      <c r="G26" s="12">
        <v>34858</v>
      </c>
      <c r="H26" s="13" t="s">
        <v>5</v>
      </c>
      <c r="I26" s="14" t="s">
        <v>241</v>
      </c>
    </row>
    <row r="27" spans="1:12" x14ac:dyDescent="0.25">
      <c r="A27" s="22"/>
      <c r="E27" s="79"/>
      <c r="F27" s="79"/>
    </row>
    <row r="28" spans="1:12" x14ac:dyDescent="0.25">
      <c r="A28" s="22" t="s">
        <v>59</v>
      </c>
      <c r="B28" s="9" t="s">
        <v>60</v>
      </c>
      <c r="C28" s="10" t="s">
        <v>244</v>
      </c>
      <c r="D28" s="11">
        <v>-3</v>
      </c>
      <c r="E28" s="79">
        <v>9.4</v>
      </c>
      <c r="F28" s="79">
        <v>-79.849999999999994</v>
      </c>
      <c r="G28" s="12">
        <v>35747</v>
      </c>
      <c r="H28" s="13" t="s">
        <v>5</v>
      </c>
      <c r="I28" s="14" t="s">
        <v>139</v>
      </c>
    </row>
    <row r="29" spans="1:12" x14ac:dyDescent="0.25">
      <c r="C29" s="10" t="s">
        <v>52</v>
      </c>
      <c r="D29" s="11">
        <v>-0.5</v>
      </c>
      <c r="E29" s="79">
        <v>9.4025280000000002</v>
      </c>
      <c r="F29" s="79">
        <v>-79.860639000000006</v>
      </c>
      <c r="G29" s="12">
        <v>37090</v>
      </c>
      <c r="H29" s="13" t="s">
        <v>5</v>
      </c>
      <c r="I29" s="14" t="s">
        <v>138</v>
      </c>
    </row>
    <row r="30" spans="1:12" x14ac:dyDescent="0.25">
      <c r="C30" s="10" t="s">
        <v>93</v>
      </c>
      <c r="D30" s="11">
        <v>-0.5</v>
      </c>
      <c r="E30" s="79">
        <v>9.4033610000000003</v>
      </c>
      <c r="F30" s="79">
        <v>-79.860360999999997</v>
      </c>
      <c r="G30" s="12">
        <v>37090</v>
      </c>
      <c r="H30" s="13" t="s">
        <v>5</v>
      </c>
      <c r="I30" s="14" t="s">
        <v>22</v>
      </c>
      <c r="L30" s="3" t="s">
        <v>242</v>
      </c>
    </row>
    <row r="31" spans="1:12" x14ac:dyDescent="0.25">
      <c r="C31" s="10" t="s">
        <v>53</v>
      </c>
      <c r="D31" s="11">
        <v>-1</v>
      </c>
      <c r="E31" s="79">
        <v>9.4020229999999998</v>
      </c>
      <c r="F31" s="79">
        <v>-79.860975999999994</v>
      </c>
      <c r="G31" s="12">
        <v>37362</v>
      </c>
      <c r="H31" s="13" t="s">
        <v>5</v>
      </c>
      <c r="I31" s="14" t="s">
        <v>22</v>
      </c>
    </row>
    <row r="32" spans="1:12" x14ac:dyDescent="0.25">
      <c r="C32" s="10" t="s">
        <v>39</v>
      </c>
      <c r="D32" s="11">
        <v>-3</v>
      </c>
      <c r="E32" s="79">
        <v>9.4</v>
      </c>
      <c r="F32" s="79">
        <v>-79.819999999999993</v>
      </c>
      <c r="G32" s="12">
        <v>35565</v>
      </c>
      <c r="H32" s="13" t="s">
        <v>5</v>
      </c>
      <c r="I32" s="14" t="s">
        <v>139</v>
      </c>
    </row>
    <row r="33" spans="1:9" x14ac:dyDescent="0.25">
      <c r="C33" s="10" t="s">
        <v>40</v>
      </c>
      <c r="D33" s="11">
        <v>-3</v>
      </c>
      <c r="E33" s="79">
        <v>9.6199999999999992</v>
      </c>
      <c r="F33" s="79">
        <v>-79.569999999999993</v>
      </c>
      <c r="G33" s="12">
        <v>35565</v>
      </c>
      <c r="H33" s="13" t="s">
        <v>5</v>
      </c>
      <c r="I33" s="14" t="s">
        <v>139</v>
      </c>
    </row>
    <row r="34" spans="1:9" x14ac:dyDescent="0.25">
      <c r="A34" s="22"/>
      <c r="C34" s="10" t="s">
        <v>236</v>
      </c>
      <c r="D34" s="11"/>
      <c r="E34" s="79">
        <v>8.6310000000000002</v>
      </c>
      <c r="F34" s="79">
        <v>-79.028300000000002</v>
      </c>
      <c r="G34" s="12">
        <v>42921</v>
      </c>
      <c r="H34" s="13" t="s">
        <v>5</v>
      </c>
      <c r="I34" s="14" t="s">
        <v>22</v>
      </c>
    </row>
    <row r="35" spans="1:9" x14ac:dyDescent="0.25">
      <c r="A35" s="22"/>
      <c r="C35" s="10"/>
      <c r="D35" s="11"/>
      <c r="E35" s="79"/>
      <c r="F35" s="79"/>
      <c r="G35" s="12"/>
      <c r="H35" s="13"/>
      <c r="I35" s="14"/>
    </row>
    <row r="36" spans="1:9" x14ac:dyDescent="0.25">
      <c r="B36" s="9" t="s">
        <v>61</v>
      </c>
      <c r="C36" s="10" t="s">
        <v>51</v>
      </c>
      <c r="D36" s="11">
        <v>-1</v>
      </c>
      <c r="E36" s="79">
        <v>9.3507759999999998</v>
      </c>
      <c r="F36" s="79">
        <v>-82.257676000000004</v>
      </c>
      <c r="G36" s="12">
        <v>37392</v>
      </c>
      <c r="H36" s="13" t="s">
        <v>5</v>
      </c>
      <c r="I36" s="1" t="s">
        <v>22</v>
      </c>
    </row>
    <row r="37" spans="1:9" x14ac:dyDescent="0.25">
      <c r="C37" s="10" t="s">
        <v>25</v>
      </c>
      <c r="D37" s="11">
        <v>-1</v>
      </c>
      <c r="E37" s="79">
        <v>9.35</v>
      </c>
      <c r="F37" s="79">
        <v>-82.26</v>
      </c>
      <c r="G37" s="12">
        <v>36247</v>
      </c>
      <c r="H37" s="12">
        <v>37119</v>
      </c>
      <c r="I37" s="14" t="s">
        <v>145</v>
      </c>
    </row>
    <row r="38" spans="1:9" x14ac:dyDescent="0.25">
      <c r="C38" s="10" t="s">
        <v>26</v>
      </c>
      <c r="D38" s="11">
        <v>-4.5999999999999996</v>
      </c>
      <c r="E38" s="79">
        <v>9.35</v>
      </c>
      <c r="F38" s="79">
        <v>-82.26</v>
      </c>
      <c r="G38" s="12">
        <v>36247</v>
      </c>
      <c r="H38" s="13" t="s">
        <v>5</v>
      </c>
      <c r="I38" s="14" t="s">
        <v>145</v>
      </c>
    </row>
    <row r="39" spans="1:9" x14ac:dyDescent="0.25">
      <c r="C39" s="10" t="s">
        <v>26</v>
      </c>
      <c r="D39" s="11">
        <v>-9.1</v>
      </c>
      <c r="E39" s="79">
        <v>9.35</v>
      </c>
      <c r="F39" s="79">
        <v>-82.26</v>
      </c>
      <c r="G39" s="12">
        <v>36247</v>
      </c>
      <c r="H39" s="13" t="s">
        <v>5</v>
      </c>
      <c r="I39" s="14" t="s">
        <v>145</v>
      </c>
    </row>
    <row r="40" spans="1:9" x14ac:dyDescent="0.25">
      <c r="C40" s="10" t="s">
        <v>26</v>
      </c>
      <c r="D40" s="11">
        <v>-18.3</v>
      </c>
      <c r="E40" s="79">
        <v>9.35</v>
      </c>
      <c r="F40" s="79">
        <v>-82.26</v>
      </c>
      <c r="G40" s="12">
        <v>36247</v>
      </c>
      <c r="H40" s="13" t="s">
        <v>5</v>
      </c>
      <c r="I40" s="14" t="s">
        <v>145</v>
      </c>
    </row>
    <row r="41" spans="1:9" x14ac:dyDescent="0.25">
      <c r="C41" s="10" t="s">
        <v>27</v>
      </c>
      <c r="D41" s="20">
        <v>-5.2</v>
      </c>
      <c r="E41" s="79">
        <v>9.1300000000000008</v>
      </c>
      <c r="F41" s="79">
        <v>-82.04</v>
      </c>
      <c r="G41" s="12">
        <v>36873</v>
      </c>
      <c r="H41" s="13" t="s">
        <v>5</v>
      </c>
      <c r="I41" s="14" t="s">
        <v>145</v>
      </c>
    </row>
    <row r="42" spans="1:9" x14ac:dyDescent="0.25">
      <c r="C42" s="10" t="s">
        <v>63</v>
      </c>
      <c r="D42" s="11">
        <v>0</v>
      </c>
      <c r="E42" s="79">
        <v>9.3521389999999993</v>
      </c>
      <c r="F42" s="79">
        <v>-82.259028000000001</v>
      </c>
      <c r="G42" s="12">
        <v>36269</v>
      </c>
      <c r="H42" s="13" t="s">
        <v>5</v>
      </c>
      <c r="I42" s="14" t="s">
        <v>145</v>
      </c>
    </row>
    <row r="43" spans="1:9" x14ac:dyDescent="0.25">
      <c r="C43" s="10" t="s">
        <v>28</v>
      </c>
      <c r="D43" s="11">
        <v>-2</v>
      </c>
      <c r="E43" s="79">
        <v>9.3516940000000002</v>
      </c>
      <c r="F43" s="79">
        <v>-82.257806000000002</v>
      </c>
      <c r="G43" s="12">
        <v>36275</v>
      </c>
      <c r="H43" s="13" t="s">
        <v>5</v>
      </c>
      <c r="I43" s="14" t="s">
        <v>145</v>
      </c>
    </row>
    <row r="44" spans="1:9" x14ac:dyDescent="0.25">
      <c r="C44" s="10" t="s">
        <v>29</v>
      </c>
      <c r="D44" s="11">
        <v>-4.5999999999999996</v>
      </c>
      <c r="E44" s="79">
        <v>9.3288890000000002</v>
      </c>
      <c r="F44" s="79">
        <v>-82.253889000000001</v>
      </c>
      <c r="G44" s="12">
        <v>36055</v>
      </c>
      <c r="H44" s="12">
        <v>36252</v>
      </c>
      <c r="I44" s="14" t="s">
        <v>137</v>
      </c>
    </row>
    <row r="45" spans="1:9" x14ac:dyDescent="0.25">
      <c r="C45" s="10" t="s">
        <v>29</v>
      </c>
      <c r="D45" s="11">
        <v>-11</v>
      </c>
      <c r="E45" s="79">
        <v>9.3288890000000002</v>
      </c>
      <c r="F45" s="79">
        <v>-82.253889000000001</v>
      </c>
      <c r="G45" s="12">
        <v>36055</v>
      </c>
      <c r="H45" s="12">
        <v>36143</v>
      </c>
      <c r="I45" s="14" t="s">
        <v>137</v>
      </c>
    </row>
    <row r="46" spans="1:9" x14ac:dyDescent="0.25">
      <c r="C46" s="10" t="s">
        <v>30</v>
      </c>
      <c r="D46" s="11">
        <v>-0.9</v>
      </c>
      <c r="E46" s="79">
        <v>9.3338889999999992</v>
      </c>
      <c r="F46" s="79">
        <v>-82.218889000000004</v>
      </c>
      <c r="G46" s="12">
        <v>36374</v>
      </c>
      <c r="H46" s="12">
        <v>36814</v>
      </c>
      <c r="I46" s="14" t="s">
        <v>137</v>
      </c>
    </row>
    <row r="47" spans="1:9" x14ac:dyDescent="0.25">
      <c r="C47" s="10" t="s">
        <v>31</v>
      </c>
      <c r="D47" s="11">
        <v>-0.9</v>
      </c>
      <c r="E47" s="79">
        <v>9.3080560000000006</v>
      </c>
      <c r="F47" s="79">
        <v>-82.207222000000002</v>
      </c>
      <c r="G47" s="12">
        <v>36269</v>
      </c>
      <c r="H47" s="12">
        <v>36798</v>
      </c>
      <c r="I47" s="14" t="s">
        <v>137</v>
      </c>
    </row>
    <row r="48" spans="1:9" x14ac:dyDescent="0.25">
      <c r="C48" s="10" t="s">
        <v>32</v>
      </c>
      <c r="D48" s="11">
        <v>-3</v>
      </c>
      <c r="E48" s="79">
        <v>9.3722220000000007</v>
      </c>
      <c r="F48" s="79">
        <v>-82.201110999999997</v>
      </c>
      <c r="G48" s="12">
        <v>36303</v>
      </c>
      <c r="H48" s="12">
        <v>36373</v>
      </c>
      <c r="I48" s="14" t="s">
        <v>137</v>
      </c>
    </row>
    <row r="49" spans="2:9" x14ac:dyDescent="0.25">
      <c r="C49" s="10" t="s">
        <v>33</v>
      </c>
      <c r="D49" s="11">
        <v>-9.1</v>
      </c>
      <c r="E49" s="79">
        <v>9.3722220000000007</v>
      </c>
      <c r="F49" s="79">
        <v>-82.201110999999997</v>
      </c>
      <c r="G49" s="12">
        <v>36303</v>
      </c>
      <c r="H49" s="12">
        <v>36614</v>
      </c>
      <c r="I49" s="14" t="s">
        <v>137</v>
      </c>
    </row>
    <row r="50" spans="2:9" x14ac:dyDescent="0.25">
      <c r="C50" s="10" t="s">
        <v>32</v>
      </c>
      <c r="D50" s="11">
        <v>-18.3</v>
      </c>
      <c r="E50" s="79">
        <v>9.3722220000000007</v>
      </c>
      <c r="F50" s="79">
        <v>-82.201110999999997</v>
      </c>
      <c r="G50" s="12">
        <v>36303</v>
      </c>
      <c r="H50" s="12">
        <v>36373</v>
      </c>
      <c r="I50" s="14" t="s">
        <v>137</v>
      </c>
    </row>
    <row r="51" spans="2:9" x14ac:dyDescent="0.25">
      <c r="C51" s="10" t="s">
        <v>34</v>
      </c>
      <c r="D51" s="11">
        <v>-0.9</v>
      </c>
      <c r="E51" s="79">
        <v>9.2200000000000006</v>
      </c>
      <c r="F51" s="79">
        <v>-82.33</v>
      </c>
      <c r="G51" s="12">
        <v>36248</v>
      </c>
      <c r="H51" s="12">
        <v>36781</v>
      </c>
      <c r="I51" s="14" t="s">
        <v>137</v>
      </c>
    </row>
    <row r="52" spans="2:9" x14ac:dyDescent="0.25">
      <c r="C52" s="10" t="s">
        <v>35</v>
      </c>
      <c r="D52" s="11">
        <v>-4.5999999999999996</v>
      </c>
      <c r="E52" s="79">
        <v>9.2200000000000006</v>
      </c>
      <c r="F52" s="79">
        <v>-82.33</v>
      </c>
      <c r="G52" s="12">
        <v>36248</v>
      </c>
      <c r="H52" s="13" t="s">
        <v>5</v>
      </c>
      <c r="I52" s="14" t="s">
        <v>145</v>
      </c>
    </row>
    <row r="53" spans="2:9" x14ac:dyDescent="0.25">
      <c r="C53" s="10" t="s">
        <v>34</v>
      </c>
      <c r="D53" s="11">
        <v>-9.1</v>
      </c>
      <c r="E53" s="79">
        <v>9.2200000000000006</v>
      </c>
      <c r="F53" s="79">
        <v>-82.33</v>
      </c>
      <c r="G53" s="12">
        <v>36248</v>
      </c>
      <c r="H53" s="12">
        <v>36781</v>
      </c>
      <c r="I53" s="14" t="s">
        <v>137</v>
      </c>
    </row>
    <row r="54" spans="2:9" x14ac:dyDescent="0.25">
      <c r="C54" s="10" t="s">
        <v>35</v>
      </c>
      <c r="D54" s="11">
        <v>-18.3</v>
      </c>
      <c r="E54" s="79">
        <v>9.2200000000000006</v>
      </c>
      <c r="F54" s="79">
        <v>-82.33</v>
      </c>
      <c r="G54" s="12">
        <v>36248</v>
      </c>
      <c r="H54" s="12">
        <v>36781</v>
      </c>
      <c r="I54" s="14" t="s">
        <v>137</v>
      </c>
    </row>
    <row r="55" spans="2:9" x14ac:dyDescent="0.25">
      <c r="E55" s="79"/>
      <c r="F55" s="79"/>
    </row>
    <row r="56" spans="2:9" x14ac:dyDescent="0.25">
      <c r="B56" s="9" t="s">
        <v>62</v>
      </c>
      <c r="C56" s="10" t="s">
        <v>36</v>
      </c>
      <c r="D56" s="11">
        <v>-6.1</v>
      </c>
      <c r="E56" s="79">
        <v>9.5500000000000007</v>
      </c>
      <c r="F56" s="79">
        <v>-78.95</v>
      </c>
      <c r="G56" s="12">
        <v>35542</v>
      </c>
      <c r="H56" s="12">
        <v>35948</v>
      </c>
      <c r="I56" s="14" t="s">
        <v>140</v>
      </c>
    </row>
    <row r="57" spans="2:9" x14ac:dyDescent="0.25">
      <c r="C57" s="10" t="s">
        <v>36</v>
      </c>
      <c r="D57" s="11">
        <v>-21.3</v>
      </c>
      <c r="E57" s="79">
        <v>9.5500000000000007</v>
      </c>
      <c r="F57" s="79">
        <v>-78.95</v>
      </c>
      <c r="G57" s="12">
        <v>35542</v>
      </c>
      <c r="H57" s="12">
        <v>35948</v>
      </c>
      <c r="I57" s="14" t="s">
        <v>140</v>
      </c>
    </row>
    <row r="58" spans="2:9" x14ac:dyDescent="0.25">
      <c r="C58" s="10" t="s">
        <v>41</v>
      </c>
      <c r="D58" s="11">
        <v>-0.9</v>
      </c>
      <c r="E58" s="79">
        <v>9.5525719999999996</v>
      </c>
      <c r="F58" s="79">
        <v>-78.952256000000006</v>
      </c>
      <c r="G58" s="12">
        <v>33506</v>
      </c>
      <c r="H58" s="12">
        <v>35947</v>
      </c>
      <c r="I58" s="16" t="s">
        <v>22</v>
      </c>
    </row>
  </sheetData>
  <sortState xmlns:xlrd2="http://schemas.microsoft.com/office/spreadsheetml/2017/richdata2" ref="C15:I22">
    <sortCondition ref="C15:C22"/>
  </sortState>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657"/>
  <sheetViews>
    <sheetView topLeftCell="A70" zoomScale="75" zoomScaleNormal="75" workbookViewId="0">
      <selection activeCell="B98" sqref="B98:J98"/>
    </sheetView>
  </sheetViews>
  <sheetFormatPr defaultRowHeight="15" x14ac:dyDescent="0.25"/>
  <cols>
    <col min="2" max="13" width="9.140625" style="37"/>
    <col min="14" max="14" width="9.140625" style="75"/>
  </cols>
  <sheetData>
    <row r="1" spans="1:32" ht="15.75" x14ac:dyDescent="0.25">
      <c r="A1" s="23" t="s">
        <v>86</v>
      </c>
      <c r="AE1" s="28"/>
      <c r="AF1" s="28"/>
    </row>
    <row r="2" spans="1:32" ht="15.75" x14ac:dyDescent="0.25">
      <c r="A2" s="24" t="s">
        <v>64</v>
      </c>
      <c r="B2" s="48" t="s">
        <v>65</v>
      </c>
      <c r="C2" s="48" t="s">
        <v>66</v>
      </c>
      <c r="D2" s="48" t="s">
        <v>67</v>
      </c>
      <c r="E2" s="48" t="s">
        <v>68</v>
      </c>
      <c r="F2" s="48" t="s">
        <v>69</v>
      </c>
      <c r="G2" s="48" t="s">
        <v>70</v>
      </c>
      <c r="H2" s="48" t="s">
        <v>71</v>
      </c>
      <c r="I2" s="48" t="s">
        <v>72</v>
      </c>
      <c r="J2" s="48" t="s">
        <v>73</v>
      </c>
      <c r="K2" s="48" t="s">
        <v>74</v>
      </c>
      <c r="L2" s="48" t="s">
        <v>75</v>
      </c>
      <c r="M2" s="48" t="s">
        <v>76</v>
      </c>
      <c r="N2" s="71" t="s">
        <v>77</v>
      </c>
      <c r="AE2" s="28"/>
      <c r="AF2" s="28"/>
    </row>
    <row r="3" spans="1:32" ht="15.75" x14ac:dyDescent="0.25">
      <c r="A3" s="27">
        <v>1999</v>
      </c>
      <c r="B3" s="48"/>
      <c r="C3" s="48"/>
      <c r="D3" s="48"/>
      <c r="E3" s="48"/>
      <c r="F3" s="48"/>
      <c r="G3" s="48"/>
      <c r="H3" s="48"/>
      <c r="I3" s="48"/>
      <c r="J3" s="48"/>
      <c r="K3" s="48"/>
      <c r="L3" s="48"/>
      <c r="M3" s="48"/>
      <c r="N3" s="71"/>
      <c r="AE3" s="28"/>
      <c r="AF3" s="28"/>
    </row>
    <row r="4" spans="1:32" ht="15.75" x14ac:dyDescent="0.25">
      <c r="A4" s="27">
        <v>2000</v>
      </c>
      <c r="B4" s="48"/>
      <c r="C4" s="48"/>
      <c r="D4" s="48"/>
      <c r="E4" s="48"/>
      <c r="F4" s="48"/>
      <c r="G4" s="48"/>
      <c r="H4" s="48"/>
      <c r="I4" s="48"/>
      <c r="J4" s="48"/>
      <c r="K4" s="48"/>
      <c r="L4" s="48"/>
      <c r="M4" s="48"/>
      <c r="N4" s="71"/>
      <c r="AE4" s="28"/>
      <c r="AF4" s="28"/>
    </row>
    <row r="5" spans="1:32" ht="15.75" x14ac:dyDescent="0.25">
      <c r="A5" s="27">
        <v>2001</v>
      </c>
      <c r="B5" s="48"/>
      <c r="C5" s="48"/>
      <c r="D5" s="48"/>
      <c r="E5" s="48"/>
      <c r="F5" s="48"/>
      <c r="G5" s="48"/>
      <c r="H5" s="48"/>
      <c r="I5" s="48"/>
      <c r="J5" s="48"/>
      <c r="K5" s="48"/>
      <c r="L5" s="48"/>
      <c r="M5" s="48"/>
      <c r="N5" s="71"/>
      <c r="AE5" s="28"/>
      <c r="AF5" s="28"/>
    </row>
    <row r="6" spans="1:32" x14ac:dyDescent="0.25">
      <c r="A6" s="27">
        <v>2002</v>
      </c>
      <c r="B6" s="41"/>
      <c r="C6" s="41"/>
      <c r="D6" s="41"/>
      <c r="E6" s="41"/>
      <c r="F6" s="41">
        <v>29.4</v>
      </c>
      <c r="G6" s="41">
        <v>29.6</v>
      </c>
      <c r="H6" s="41">
        <v>28.53</v>
      </c>
      <c r="I6" s="41">
        <v>28.22</v>
      </c>
      <c r="J6" s="41">
        <v>29.7</v>
      </c>
      <c r="K6" s="41">
        <v>29.36</v>
      </c>
      <c r="L6" s="41">
        <v>28.43</v>
      </c>
      <c r="M6" s="41">
        <v>27.88</v>
      </c>
      <c r="N6" s="72"/>
      <c r="AE6" s="28"/>
      <c r="AF6" s="28"/>
    </row>
    <row r="7" spans="1:32" x14ac:dyDescent="0.25">
      <c r="A7" s="27">
        <v>2003</v>
      </c>
      <c r="B7" s="41">
        <v>27.94</v>
      </c>
      <c r="C7" s="41">
        <v>27.87</v>
      </c>
      <c r="D7" s="41">
        <v>28.98</v>
      </c>
      <c r="E7" s="41">
        <v>29.34</v>
      </c>
      <c r="F7" s="41">
        <v>29.29</v>
      </c>
      <c r="G7" s="41">
        <v>29.5</v>
      </c>
      <c r="H7" s="41">
        <v>28.72</v>
      </c>
      <c r="I7" s="41">
        <v>28.54</v>
      </c>
      <c r="J7" s="41">
        <v>29.61</v>
      </c>
      <c r="K7" s="41">
        <v>29.84</v>
      </c>
      <c r="L7" s="41">
        <v>29.16</v>
      </c>
      <c r="M7" s="41">
        <v>27.45</v>
      </c>
      <c r="N7" s="72">
        <f>AVERAGE(B7:M7)</f>
        <v>28.853333333333335</v>
      </c>
      <c r="AE7" s="28"/>
      <c r="AF7" s="28"/>
    </row>
    <row r="8" spans="1:32" x14ac:dyDescent="0.25">
      <c r="A8" s="27">
        <v>2004</v>
      </c>
      <c r="B8" s="41">
        <v>27.52</v>
      </c>
      <c r="C8" s="41">
        <v>27.82</v>
      </c>
      <c r="D8" s="41">
        <v>27.68</v>
      </c>
      <c r="E8" s="41">
        <v>28.59</v>
      </c>
      <c r="F8" s="41">
        <v>28.22</v>
      </c>
      <c r="G8" s="41">
        <v>28.6</v>
      </c>
      <c r="H8" s="41">
        <v>28.07</v>
      </c>
      <c r="I8" s="41">
        <v>28.35</v>
      </c>
      <c r="J8" s="41">
        <v>29.41</v>
      </c>
      <c r="K8" s="41">
        <v>29.67</v>
      </c>
      <c r="L8" s="41">
        <v>27.97</v>
      </c>
      <c r="M8" s="41">
        <v>27.11</v>
      </c>
      <c r="N8" s="72">
        <f>AVERAGE(B8:M8)</f>
        <v>28.250833333333333</v>
      </c>
      <c r="AE8" s="28"/>
      <c r="AF8" s="28"/>
    </row>
    <row r="9" spans="1:32" x14ac:dyDescent="0.25">
      <c r="A9" s="27">
        <v>2005</v>
      </c>
      <c r="B9" s="41">
        <v>26.2</v>
      </c>
      <c r="C9" s="41">
        <v>26.7</v>
      </c>
      <c r="D9" s="41">
        <v>28.83</v>
      </c>
      <c r="E9" s="41">
        <v>28.35</v>
      </c>
      <c r="F9" s="41"/>
      <c r="G9" s="41"/>
      <c r="H9" s="41"/>
      <c r="J9" s="41">
        <v>29.34</v>
      </c>
      <c r="K9" s="41">
        <v>30.13</v>
      </c>
      <c r="L9" s="41">
        <v>28.27</v>
      </c>
      <c r="M9" s="41">
        <v>28.1</v>
      </c>
      <c r="N9" s="72"/>
      <c r="AE9" s="28"/>
      <c r="AF9" s="28"/>
    </row>
    <row r="10" spans="1:32" x14ac:dyDescent="0.25">
      <c r="A10" s="27">
        <v>2006</v>
      </c>
      <c r="B10" s="41">
        <v>27.68</v>
      </c>
      <c r="C10" s="41">
        <v>27.65</v>
      </c>
      <c r="D10" s="41">
        <v>27.53</v>
      </c>
      <c r="E10" s="41">
        <v>28.45</v>
      </c>
      <c r="F10" s="41">
        <v>29.25</v>
      </c>
      <c r="G10" s="41">
        <v>29.5</v>
      </c>
      <c r="H10" s="41">
        <v>29.14</v>
      </c>
      <c r="I10" s="41">
        <v>29.24</v>
      </c>
      <c r="J10" s="41">
        <v>29.6</v>
      </c>
      <c r="K10" s="41">
        <v>29.82</v>
      </c>
      <c r="L10" s="41">
        <v>28.88</v>
      </c>
      <c r="M10" s="41">
        <v>28.18</v>
      </c>
      <c r="N10" s="72">
        <f t="shared" ref="N10:N23" si="0">AVERAGE(B10:M10)</f>
        <v>28.743333333333336</v>
      </c>
      <c r="AE10" s="28"/>
      <c r="AF10" s="28"/>
    </row>
    <row r="11" spans="1:32" x14ac:dyDescent="0.25">
      <c r="A11" s="27">
        <v>2007</v>
      </c>
      <c r="B11" s="41">
        <v>27.51</v>
      </c>
      <c r="C11" s="41">
        <v>28.54</v>
      </c>
      <c r="D11" s="41">
        <v>28.98</v>
      </c>
      <c r="E11" s="41">
        <v>29.59</v>
      </c>
      <c r="F11" s="41">
        <v>29.92</v>
      </c>
      <c r="G11" s="41">
        <v>29.98</v>
      </c>
      <c r="H11" s="41">
        <v>29.01</v>
      </c>
      <c r="I11" s="41">
        <v>29.49</v>
      </c>
      <c r="J11" s="41">
        <v>29.68</v>
      </c>
      <c r="K11" s="41">
        <v>30.02</v>
      </c>
      <c r="L11" s="41">
        <v>28.3</v>
      </c>
      <c r="M11" s="41">
        <v>27.52</v>
      </c>
      <c r="N11" s="72">
        <f t="shared" si="0"/>
        <v>29.044999999999998</v>
      </c>
      <c r="AE11" s="28"/>
      <c r="AF11" s="28"/>
    </row>
    <row r="12" spans="1:32" x14ac:dyDescent="0.25">
      <c r="A12" s="27">
        <v>2008</v>
      </c>
      <c r="B12" s="41">
        <v>27.47</v>
      </c>
      <c r="C12" s="41">
        <v>27.77</v>
      </c>
      <c r="D12" s="41">
        <v>28.29</v>
      </c>
      <c r="E12" s="41">
        <v>28.72</v>
      </c>
      <c r="F12" s="41">
        <v>29.4</v>
      </c>
      <c r="G12" s="41">
        <v>29.44</v>
      </c>
      <c r="H12" s="41">
        <v>28.77</v>
      </c>
      <c r="I12" s="41">
        <v>29.33</v>
      </c>
      <c r="J12" s="41">
        <v>30.06</v>
      </c>
      <c r="K12" s="41">
        <v>29.96</v>
      </c>
      <c r="L12" s="41">
        <v>28.02</v>
      </c>
      <c r="M12" s="41">
        <v>27.21</v>
      </c>
      <c r="N12" s="72">
        <f t="shared" si="0"/>
        <v>28.70333333333333</v>
      </c>
      <c r="AE12" s="28"/>
      <c r="AF12" s="28"/>
    </row>
    <row r="13" spans="1:32" x14ac:dyDescent="0.25">
      <c r="A13" s="27">
        <v>2009</v>
      </c>
      <c r="B13" s="41">
        <v>27.24</v>
      </c>
      <c r="C13" s="41">
        <v>26.75</v>
      </c>
      <c r="D13" s="41">
        <v>27.21</v>
      </c>
      <c r="E13" s="41">
        <v>28.62</v>
      </c>
      <c r="F13" s="41">
        <v>28.97</v>
      </c>
      <c r="G13" s="41">
        <v>29.49</v>
      </c>
      <c r="H13" s="41">
        <v>28.87</v>
      </c>
      <c r="I13" s="41">
        <v>28.78</v>
      </c>
      <c r="J13" s="41">
        <v>29.56</v>
      </c>
      <c r="K13" s="41">
        <v>29.24</v>
      </c>
      <c r="L13" s="41">
        <v>28.63</v>
      </c>
      <c r="M13" s="41">
        <v>28.15</v>
      </c>
      <c r="N13" s="72">
        <f t="shared" si="0"/>
        <v>28.459166666666665</v>
      </c>
      <c r="AE13" s="28"/>
      <c r="AF13" s="28"/>
    </row>
    <row r="14" spans="1:32" x14ac:dyDescent="0.25">
      <c r="A14" s="27">
        <v>2010</v>
      </c>
      <c r="B14" s="41">
        <v>28.08</v>
      </c>
      <c r="C14" s="41">
        <v>28.35</v>
      </c>
      <c r="D14" s="41">
        <v>28.34</v>
      </c>
      <c r="E14" s="41">
        <v>29.26</v>
      </c>
      <c r="F14" s="41">
        <v>29.86</v>
      </c>
      <c r="G14" s="41">
        <v>30.03</v>
      </c>
      <c r="H14" s="41">
        <v>29.83</v>
      </c>
      <c r="I14" s="41">
        <v>29.95</v>
      </c>
      <c r="J14" s="41">
        <v>30.35</v>
      </c>
      <c r="K14" s="41">
        <v>29.45</v>
      </c>
      <c r="L14" s="41">
        <v>28.21</v>
      </c>
      <c r="M14" s="41">
        <v>26.68</v>
      </c>
      <c r="N14" s="72">
        <f t="shared" si="0"/>
        <v>29.032499999999999</v>
      </c>
      <c r="AE14" s="28"/>
      <c r="AF14" s="28"/>
    </row>
    <row r="15" spans="1:32" x14ac:dyDescent="0.25">
      <c r="A15" s="27">
        <v>2011</v>
      </c>
      <c r="B15" s="41">
        <v>26.9</v>
      </c>
      <c r="C15" s="41">
        <v>27.91</v>
      </c>
      <c r="D15" s="41">
        <v>27.87</v>
      </c>
      <c r="E15" s="41">
        <v>28.67</v>
      </c>
      <c r="F15" s="41">
        <v>29.46</v>
      </c>
      <c r="G15" s="41">
        <v>29.88</v>
      </c>
      <c r="H15" s="41">
        <v>29.3</v>
      </c>
      <c r="I15" s="41">
        <v>29.53</v>
      </c>
      <c r="J15" s="41">
        <v>29.81</v>
      </c>
      <c r="K15" s="41">
        <v>29.68</v>
      </c>
      <c r="L15" s="41">
        <v>28.4</v>
      </c>
      <c r="M15" s="41">
        <v>27.02</v>
      </c>
      <c r="N15" s="72">
        <f t="shared" si="0"/>
        <v>28.702499999999997</v>
      </c>
    </row>
    <row r="16" spans="1:32" x14ac:dyDescent="0.25">
      <c r="A16" s="27">
        <v>2012</v>
      </c>
      <c r="B16" s="41">
        <v>27.19</v>
      </c>
      <c r="C16" s="41">
        <v>27.73</v>
      </c>
      <c r="D16" s="41">
        <v>27.46</v>
      </c>
      <c r="E16" s="41">
        <v>28.4</v>
      </c>
      <c r="F16" s="41">
        <v>30.08</v>
      </c>
      <c r="G16" s="41">
        <v>30.04</v>
      </c>
      <c r="H16" s="41">
        <v>28.61</v>
      </c>
      <c r="I16" s="41">
        <v>29.22</v>
      </c>
      <c r="J16" s="41">
        <v>29.27</v>
      </c>
      <c r="K16" s="41">
        <v>29.29</v>
      </c>
      <c r="L16" s="41">
        <v>28.02</v>
      </c>
      <c r="M16" s="41">
        <v>27.55</v>
      </c>
      <c r="N16" s="72">
        <f t="shared" si="0"/>
        <v>28.571666666666669</v>
      </c>
    </row>
    <row r="17" spans="1:14" x14ac:dyDescent="0.25">
      <c r="A17" s="27">
        <v>2013</v>
      </c>
      <c r="B17" s="41">
        <v>27.59</v>
      </c>
      <c r="C17" s="41">
        <v>27.92</v>
      </c>
      <c r="D17" s="41">
        <v>27.89</v>
      </c>
      <c r="E17" s="41">
        <v>28.67</v>
      </c>
      <c r="F17" s="41">
        <v>29.03</v>
      </c>
      <c r="G17" s="41">
        <v>29.07</v>
      </c>
      <c r="H17" s="41">
        <v>28.55</v>
      </c>
      <c r="I17" s="41">
        <v>29.2</v>
      </c>
      <c r="J17" s="41">
        <v>30.08</v>
      </c>
      <c r="K17" s="41">
        <v>29.99</v>
      </c>
      <c r="L17" s="41">
        <v>29.66</v>
      </c>
      <c r="M17" s="41">
        <v>28.78</v>
      </c>
      <c r="N17" s="72">
        <f t="shared" si="0"/>
        <v>28.869166666666672</v>
      </c>
    </row>
    <row r="18" spans="1:14" x14ac:dyDescent="0.25">
      <c r="A18" s="27">
        <v>2014</v>
      </c>
      <c r="B18" s="41">
        <v>28.2</v>
      </c>
      <c r="C18" s="41">
        <v>28.2</v>
      </c>
      <c r="D18" s="41">
        <v>28.8</v>
      </c>
      <c r="E18" s="41">
        <v>29.3</v>
      </c>
      <c r="F18" s="41">
        <v>29.6</v>
      </c>
      <c r="G18" s="41">
        <v>29.4</v>
      </c>
      <c r="H18" s="41">
        <v>28.6</v>
      </c>
      <c r="I18" s="41">
        <v>28.9</v>
      </c>
      <c r="J18" s="41">
        <v>29.6</v>
      </c>
      <c r="K18" s="41">
        <v>29.6</v>
      </c>
      <c r="L18" s="41">
        <v>28.7</v>
      </c>
      <c r="M18" s="41">
        <v>27.8</v>
      </c>
      <c r="N18" s="72">
        <f t="shared" si="0"/>
        <v>28.891666666666669</v>
      </c>
    </row>
    <row r="19" spans="1:14" x14ac:dyDescent="0.25">
      <c r="A19" s="27">
        <v>2015</v>
      </c>
      <c r="B19" s="37">
        <v>27.7</v>
      </c>
      <c r="C19" s="37">
        <v>27.8</v>
      </c>
      <c r="D19" s="37">
        <v>28.3</v>
      </c>
      <c r="E19" s="37">
        <v>28.8</v>
      </c>
      <c r="F19" s="41">
        <v>29</v>
      </c>
      <c r="G19" s="41">
        <v>29.6</v>
      </c>
      <c r="H19" s="41">
        <v>28.8</v>
      </c>
      <c r="I19" s="41">
        <v>28.9</v>
      </c>
      <c r="J19" s="41">
        <v>29.5</v>
      </c>
      <c r="K19" s="41">
        <v>30.5</v>
      </c>
      <c r="L19" s="37">
        <v>30.1</v>
      </c>
      <c r="M19" s="37">
        <v>29.1</v>
      </c>
      <c r="N19" s="72">
        <f t="shared" si="0"/>
        <v>29.008333333333336</v>
      </c>
    </row>
    <row r="20" spans="1:14" x14ac:dyDescent="0.25">
      <c r="A20" s="27">
        <v>2016</v>
      </c>
      <c r="B20" s="37">
        <v>28.9</v>
      </c>
      <c r="C20" s="37">
        <v>28.4</v>
      </c>
      <c r="D20" s="37">
        <v>29.2</v>
      </c>
      <c r="E20" s="37">
        <v>29.8</v>
      </c>
      <c r="F20" s="37">
        <v>30.2</v>
      </c>
      <c r="G20" s="41">
        <v>30.2</v>
      </c>
      <c r="H20" s="41">
        <v>29</v>
      </c>
      <c r="I20" s="41">
        <v>29.2</v>
      </c>
      <c r="J20" s="41">
        <v>29.8</v>
      </c>
      <c r="K20" s="37">
        <v>30.1</v>
      </c>
      <c r="L20" s="37">
        <v>29.1</v>
      </c>
      <c r="M20" s="37">
        <v>28.4</v>
      </c>
      <c r="N20" s="72">
        <f t="shared" si="0"/>
        <v>29.358333333333334</v>
      </c>
    </row>
    <row r="21" spans="1:14" x14ac:dyDescent="0.25">
      <c r="A21" s="27">
        <v>2017</v>
      </c>
      <c r="B21" s="41">
        <v>28</v>
      </c>
      <c r="C21" s="41">
        <v>28.3</v>
      </c>
      <c r="D21" s="41">
        <v>28.4</v>
      </c>
      <c r="E21" s="41">
        <v>29.7</v>
      </c>
      <c r="F21" s="41">
        <v>30.5</v>
      </c>
      <c r="G21" s="41">
        <v>30.4</v>
      </c>
      <c r="H21" s="41">
        <v>29.14</v>
      </c>
      <c r="I21" s="41">
        <v>29.6</v>
      </c>
      <c r="J21" s="41">
        <v>30.47</v>
      </c>
      <c r="K21" s="41">
        <v>30.38</v>
      </c>
      <c r="L21" s="41">
        <v>29.46</v>
      </c>
      <c r="M21" s="41">
        <v>27.54</v>
      </c>
      <c r="N21" s="72">
        <f t="shared" si="0"/>
        <v>29.324166666666667</v>
      </c>
    </row>
    <row r="22" spans="1:14" x14ac:dyDescent="0.25">
      <c r="A22" s="27">
        <v>2018</v>
      </c>
      <c r="B22" s="41">
        <v>26.76</v>
      </c>
      <c r="C22" s="41">
        <v>27.25</v>
      </c>
      <c r="D22" s="41">
        <v>28.08</v>
      </c>
      <c r="E22" s="41">
        <v>28.69</v>
      </c>
      <c r="F22" s="41">
        <v>29.8</v>
      </c>
      <c r="G22" s="41">
        <v>29.35</v>
      </c>
      <c r="H22" s="41">
        <v>27.97</v>
      </c>
      <c r="I22" s="41">
        <v>28.66</v>
      </c>
      <c r="J22" s="41">
        <v>29.37</v>
      </c>
      <c r="K22" s="41">
        <v>29.49</v>
      </c>
      <c r="L22" s="41">
        <v>28.832999999999998</v>
      </c>
      <c r="M22" s="41">
        <v>28.518000000000001</v>
      </c>
      <c r="N22" s="72">
        <f t="shared" si="0"/>
        <v>28.564250000000005</v>
      </c>
    </row>
    <row r="23" spans="1:14" x14ac:dyDescent="0.25">
      <c r="A23" s="27">
        <v>2019</v>
      </c>
      <c r="B23" s="41">
        <v>28.106999999999999</v>
      </c>
      <c r="C23" s="41">
        <v>28.483000000000001</v>
      </c>
      <c r="D23" s="41">
        <v>28.253</v>
      </c>
      <c r="E23" s="41">
        <v>28.802</v>
      </c>
      <c r="F23" s="41">
        <v>29.405999999999999</v>
      </c>
      <c r="G23" s="41">
        <v>29.864999999999998</v>
      </c>
      <c r="H23" s="41">
        <v>28.902999999999999</v>
      </c>
      <c r="I23" s="41">
        <v>29.106999999999999</v>
      </c>
      <c r="J23" s="41">
        <v>29.594000000000001</v>
      </c>
      <c r="K23" s="41">
        <v>30.134</v>
      </c>
      <c r="L23" s="41">
        <v>29.091000000000001</v>
      </c>
      <c r="M23" s="41">
        <v>28.338999999999999</v>
      </c>
      <c r="N23" s="72">
        <f t="shared" si="0"/>
        <v>29.007000000000005</v>
      </c>
    </row>
    <row r="24" spans="1:14" x14ac:dyDescent="0.25">
      <c r="A24" s="27">
        <v>2020</v>
      </c>
      <c r="B24" s="41">
        <v>28.109000000000002</v>
      </c>
      <c r="C24" s="41">
        <v>28.327999999999999</v>
      </c>
      <c r="D24" s="41">
        <v>29.117000000000001</v>
      </c>
      <c r="E24" s="41">
        <v>29.451000000000001</v>
      </c>
      <c r="F24" s="41">
        <v>29.655000000000001</v>
      </c>
      <c r="G24" s="41">
        <v>30.041</v>
      </c>
      <c r="H24" s="41">
        <v>29.388000000000002</v>
      </c>
      <c r="I24" s="41">
        <v>29.709</v>
      </c>
      <c r="J24" s="41">
        <v>30.396999999999998</v>
      </c>
      <c r="K24" s="41">
        <v>30.206</v>
      </c>
      <c r="L24" s="41">
        <v>30.036999999999999</v>
      </c>
      <c r="M24" s="41">
        <v>28.332000000000001</v>
      </c>
      <c r="N24" s="72">
        <f>AVERAGE(B24:M24)</f>
        <v>29.397499999999997</v>
      </c>
    </row>
    <row r="25" spans="1:14" x14ac:dyDescent="0.25">
      <c r="A25" s="27">
        <v>2021</v>
      </c>
      <c r="B25" s="41">
        <v>28.061</v>
      </c>
      <c r="C25" s="41">
        <v>28.46</v>
      </c>
      <c r="D25" s="41">
        <v>28.315999999999999</v>
      </c>
      <c r="E25" s="41">
        <v>28.681000000000001</v>
      </c>
      <c r="F25" s="41">
        <v>29.050999999999998</v>
      </c>
      <c r="G25" s="41">
        <v>29.375</v>
      </c>
      <c r="H25" s="41">
        <v>28.911999999999999</v>
      </c>
      <c r="I25" s="41">
        <v>29.417000000000002</v>
      </c>
      <c r="J25" s="41">
        <v>29.757999999999999</v>
      </c>
      <c r="K25" s="41">
        <v>29.998000000000001</v>
      </c>
      <c r="L25" s="41">
        <v>28.928999999999998</v>
      </c>
      <c r="M25" s="41">
        <v>28.004000000000001</v>
      </c>
      <c r="N25" s="72">
        <f>AVERAGE(B25:M25)</f>
        <v>28.913499999999999</v>
      </c>
    </row>
    <row r="26" spans="1:14" x14ac:dyDescent="0.25">
      <c r="A26" s="27">
        <v>2022</v>
      </c>
      <c r="B26" s="41">
        <v>28.23</v>
      </c>
      <c r="C26" s="41">
        <v>27.978999999999999</v>
      </c>
      <c r="D26" s="41">
        <v>28.414000000000001</v>
      </c>
      <c r="E26" s="41">
        <v>28.806999999999999</v>
      </c>
      <c r="F26" s="41">
        <v>29.635000000000002</v>
      </c>
      <c r="G26" s="41">
        <v>29.436</v>
      </c>
      <c r="H26" s="41">
        <v>28.934999999999999</v>
      </c>
      <c r="I26" s="41"/>
      <c r="J26" s="41"/>
      <c r="K26" s="41"/>
      <c r="L26" s="41"/>
      <c r="M26" s="41"/>
      <c r="N26" s="72"/>
    </row>
    <row r="27" spans="1:14" x14ac:dyDescent="0.25">
      <c r="A27" s="27">
        <v>2023</v>
      </c>
      <c r="B27" s="41"/>
      <c r="C27" s="41"/>
      <c r="D27" s="41"/>
      <c r="E27" s="41"/>
      <c r="F27" s="41"/>
      <c r="G27" s="41"/>
      <c r="H27" s="41"/>
      <c r="I27" s="41"/>
      <c r="J27" s="41"/>
      <c r="K27" s="41"/>
      <c r="L27" s="41"/>
      <c r="M27" s="41"/>
      <c r="N27" s="72"/>
    </row>
    <row r="28" spans="1:14" x14ac:dyDescent="0.25">
      <c r="A28" s="27">
        <v>2024</v>
      </c>
      <c r="B28" s="41"/>
      <c r="C28" s="41"/>
      <c r="D28" s="41"/>
      <c r="E28" s="41"/>
      <c r="F28" s="41"/>
      <c r="G28" s="41"/>
      <c r="H28" s="41"/>
      <c r="I28" s="41"/>
      <c r="J28" s="41"/>
      <c r="K28" s="41"/>
      <c r="L28" s="41"/>
      <c r="M28" s="41"/>
      <c r="N28" s="72"/>
    </row>
    <row r="29" spans="1:14" x14ac:dyDescent="0.25">
      <c r="A29" s="27">
        <v>2025</v>
      </c>
      <c r="B29" s="41"/>
      <c r="C29" s="41"/>
      <c r="D29" s="41"/>
      <c r="E29" s="41"/>
      <c r="F29" s="41"/>
      <c r="G29" s="41"/>
      <c r="H29" s="41"/>
      <c r="I29" s="41"/>
      <c r="J29" s="41"/>
      <c r="K29" s="41"/>
      <c r="L29" s="41"/>
      <c r="M29" s="41"/>
      <c r="N29" s="72"/>
    </row>
    <row r="30" spans="1:14" x14ac:dyDescent="0.25">
      <c r="A30" s="27">
        <v>2026</v>
      </c>
      <c r="B30" s="41"/>
      <c r="C30" s="41"/>
      <c r="D30" s="41"/>
      <c r="E30" s="41"/>
      <c r="F30" s="41"/>
      <c r="G30" s="41"/>
      <c r="H30" s="41"/>
      <c r="I30" s="41"/>
      <c r="J30" s="41"/>
      <c r="K30" s="41"/>
      <c r="L30" s="41"/>
      <c r="M30" s="41"/>
      <c r="N30" s="72"/>
    </row>
    <row r="31" spans="1:14" x14ac:dyDescent="0.25">
      <c r="A31" s="27">
        <v>2027</v>
      </c>
      <c r="B31" s="41"/>
      <c r="C31" s="41"/>
      <c r="D31" s="41"/>
      <c r="E31" s="41"/>
      <c r="F31" s="41"/>
      <c r="G31" s="41"/>
      <c r="H31" s="41"/>
      <c r="I31" s="41"/>
      <c r="J31" s="41"/>
      <c r="K31" s="41"/>
      <c r="L31" s="41"/>
      <c r="M31" s="41"/>
      <c r="N31" s="72"/>
    </row>
    <row r="32" spans="1:14" x14ac:dyDescent="0.25">
      <c r="A32" s="3"/>
    </row>
    <row r="33" spans="1:14" x14ac:dyDescent="0.25">
      <c r="A33" s="27" t="s">
        <v>78</v>
      </c>
      <c r="B33" s="41">
        <f t="shared" ref="B33:N33" si="1">AVERAGE(B6:B31)</f>
        <v>27.669349999999998</v>
      </c>
      <c r="C33" s="41">
        <f t="shared" si="1"/>
        <v>27.910500000000003</v>
      </c>
      <c r="D33" s="41">
        <f t="shared" si="1"/>
        <v>28.296999999999997</v>
      </c>
      <c r="E33" s="41">
        <f t="shared" si="1"/>
        <v>28.934550000000002</v>
      </c>
      <c r="F33" s="41">
        <f t="shared" si="1"/>
        <v>29.486350000000005</v>
      </c>
      <c r="G33" s="41">
        <f t="shared" si="1"/>
        <v>29.639850000000006</v>
      </c>
      <c r="H33" s="41">
        <f t="shared" si="1"/>
        <v>28.852400000000006</v>
      </c>
      <c r="I33" s="41">
        <f t="shared" si="1"/>
        <v>29.123315789473683</v>
      </c>
      <c r="J33" s="41">
        <f t="shared" si="1"/>
        <v>29.74795000000001</v>
      </c>
      <c r="K33" s="41">
        <f t="shared" si="1"/>
        <v>29.842900000000007</v>
      </c>
      <c r="L33" s="41">
        <f t="shared" si="1"/>
        <v>28.810000000000002</v>
      </c>
      <c r="M33" s="41">
        <f t="shared" si="1"/>
        <v>27.883150000000008</v>
      </c>
      <c r="N33" s="72">
        <f t="shared" si="1"/>
        <v>28.871976851851855</v>
      </c>
    </row>
    <row r="34" spans="1:14" x14ac:dyDescent="0.25">
      <c r="A34" s="27" t="s">
        <v>79</v>
      </c>
      <c r="B34" s="41">
        <f t="shared" ref="B34:N34" si="2">STDEV(B6:B31)</f>
        <v>0.6107184100023425</v>
      </c>
      <c r="C34" s="41">
        <f t="shared" si="2"/>
        <v>0.52635334339705997</v>
      </c>
      <c r="D34" s="41">
        <f t="shared" si="2"/>
        <v>0.5727390330682901</v>
      </c>
      <c r="E34" s="41">
        <f t="shared" si="2"/>
        <v>0.45172423760753116</v>
      </c>
      <c r="F34" s="41">
        <f t="shared" si="2"/>
        <v>0.51297689236968891</v>
      </c>
      <c r="G34" s="41">
        <f t="shared" si="2"/>
        <v>0.42007935027363036</v>
      </c>
      <c r="H34" s="41">
        <f t="shared" si="2"/>
        <v>0.42326468016323332</v>
      </c>
      <c r="I34" s="41">
        <f t="shared" si="2"/>
        <v>0.46571272173013112</v>
      </c>
      <c r="J34" s="41">
        <f t="shared" si="2"/>
        <v>0.35254898502492532</v>
      </c>
      <c r="K34" s="41">
        <f t="shared" si="2"/>
        <v>0.36080230772981209</v>
      </c>
      <c r="L34" s="41">
        <f t="shared" si="2"/>
        <v>0.64245745302499901</v>
      </c>
      <c r="M34" s="41">
        <f t="shared" si="2"/>
        <v>0.62340772119224319</v>
      </c>
      <c r="N34" s="72">
        <f t="shared" si="2"/>
        <v>0.30936509382774363</v>
      </c>
    </row>
    <row r="35" spans="1:14" x14ac:dyDescent="0.25">
      <c r="A35" s="27" t="s">
        <v>80</v>
      </c>
      <c r="B35" s="41">
        <f t="shared" ref="B35:N35" si="3">B34/B33*100</f>
        <v>2.2072018677791223</v>
      </c>
      <c r="C35" s="41">
        <f t="shared" si="3"/>
        <v>1.8858613905055801</v>
      </c>
      <c r="D35" s="41">
        <f t="shared" si="3"/>
        <v>2.0240273989055027</v>
      </c>
      <c r="E35" s="41">
        <f t="shared" si="3"/>
        <v>1.561193236485555</v>
      </c>
      <c r="F35" s="41">
        <f t="shared" si="3"/>
        <v>1.7397097042180156</v>
      </c>
      <c r="G35" s="41">
        <f t="shared" si="3"/>
        <v>1.4172789345210257</v>
      </c>
      <c r="H35" s="41">
        <f t="shared" si="3"/>
        <v>1.4669999035200996</v>
      </c>
      <c r="I35" s="41">
        <f t="shared" si="3"/>
        <v>1.5991061083039799</v>
      </c>
      <c r="J35" s="41">
        <f t="shared" si="3"/>
        <v>1.185120268875419</v>
      </c>
      <c r="K35" s="41">
        <f t="shared" si="3"/>
        <v>1.2090055179952752</v>
      </c>
      <c r="L35" s="41">
        <f t="shared" si="3"/>
        <v>2.2299807463554289</v>
      </c>
      <c r="M35" s="41">
        <f t="shared" si="3"/>
        <v>2.2357865635419349</v>
      </c>
      <c r="N35" s="72">
        <f t="shared" si="3"/>
        <v>1.0715064486756849</v>
      </c>
    </row>
    <row r="36" spans="1:14" x14ac:dyDescent="0.25">
      <c r="A36" s="27" t="s">
        <v>81</v>
      </c>
      <c r="B36" s="41">
        <f t="shared" ref="B36:N36" si="4">MIN(B6:B31)</f>
        <v>26.2</v>
      </c>
      <c r="C36" s="41">
        <f t="shared" si="4"/>
        <v>26.7</v>
      </c>
      <c r="D36" s="41">
        <f t="shared" si="4"/>
        <v>27.21</v>
      </c>
      <c r="E36" s="41">
        <f t="shared" si="4"/>
        <v>28.35</v>
      </c>
      <c r="F36" s="41">
        <f t="shared" si="4"/>
        <v>28.22</v>
      </c>
      <c r="G36" s="41">
        <f t="shared" si="4"/>
        <v>28.6</v>
      </c>
      <c r="H36" s="41">
        <f t="shared" si="4"/>
        <v>27.97</v>
      </c>
      <c r="I36" s="41">
        <f t="shared" si="4"/>
        <v>28.22</v>
      </c>
      <c r="J36" s="41">
        <f t="shared" si="4"/>
        <v>29.27</v>
      </c>
      <c r="K36" s="41">
        <f t="shared" si="4"/>
        <v>29.24</v>
      </c>
      <c r="L36" s="41">
        <f t="shared" si="4"/>
        <v>27.97</v>
      </c>
      <c r="M36" s="41">
        <f t="shared" si="4"/>
        <v>26.68</v>
      </c>
      <c r="N36" s="72">
        <f t="shared" si="4"/>
        <v>28.250833333333333</v>
      </c>
    </row>
    <row r="37" spans="1:14" x14ac:dyDescent="0.25">
      <c r="A37" s="27" t="s">
        <v>82</v>
      </c>
      <c r="B37" s="41">
        <f t="shared" ref="B37:N37" si="5">MAX(B6:B31)</f>
        <v>28.9</v>
      </c>
      <c r="C37" s="41">
        <f t="shared" si="5"/>
        <v>28.54</v>
      </c>
      <c r="D37" s="41">
        <f t="shared" si="5"/>
        <v>29.2</v>
      </c>
      <c r="E37" s="41">
        <f t="shared" si="5"/>
        <v>29.8</v>
      </c>
      <c r="F37" s="41">
        <f t="shared" si="5"/>
        <v>30.5</v>
      </c>
      <c r="G37" s="41">
        <f t="shared" si="5"/>
        <v>30.4</v>
      </c>
      <c r="H37" s="41">
        <f t="shared" si="5"/>
        <v>29.83</v>
      </c>
      <c r="I37" s="41">
        <f t="shared" si="5"/>
        <v>29.95</v>
      </c>
      <c r="J37" s="41">
        <f t="shared" si="5"/>
        <v>30.47</v>
      </c>
      <c r="K37" s="41">
        <f t="shared" si="5"/>
        <v>30.5</v>
      </c>
      <c r="L37" s="41">
        <f t="shared" si="5"/>
        <v>30.1</v>
      </c>
      <c r="M37" s="41">
        <f t="shared" si="5"/>
        <v>29.1</v>
      </c>
      <c r="N37" s="72">
        <f t="shared" si="5"/>
        <v>29.397499999999997</v>
      </c>
    </row>
    <row r="38" spans="1:14" x14ac:dyDescent="0.25">
      <c r="A38" s="27" t="s">
        <v>83</v>
      </c>
      <c r="B38" s="41">
        <f t="shared" ref="B38:N38" si="6">QUARTILE(B6:B31,1)</f>
        <v>27.412499999999998</v>
      </c>
      <c r="C38" s="41">
        <f t="shared" si="6"/>
        <v>27.759999999999998</v>
      </c>
      <c r="D38" s="41">
        <f t="shared" si="6"/>
        <v>27.885000000000002</v>
      </c>
      <c r="E38" s="41">
        <f t="shared" si="6"/>
        <v>28.657500000000002</v>
      </c>
      <c r="F38" s="41">
        <f t="shared" si="6"/>
        <v>29.20025</v>
      </c>
      <c r="G38" s="41">
        <f t="shared" si="6"/>
        <v>29.427</v>
      </c>
      <c r="H38" s="41">
        <f t="shared" si="6"/>
        <v>28.607500000000002</v>
      </c>
      <c r="I38" s="41">
        <f t="shared" si="6"/>
        <v>28.84</v>
      </c>
      <c r="J38" s="41">
        <f t="shared" si="6"/>
        <v>29.544999999999998</v>
      </c>
      <c r="K38" s="41">
        <f t="shared" si="6"/>
        <v>29.572500000000002</v>
      </c>
      <c r="L38" s="41">
        <f t="shared" si="6"/>
        <v>28.2925</v>
      </c>
      <c r="M38" s="41">
        <f t="shared" si="6"/>
        <v>27.502499999999998</v>
      </c>
      <c r="N38" s="72">
        <f t="shared" si="6"/>
        <v>28.70270833333333</v>
      </c>
    </row>
    <row r="39" spans="1:14" x14ac:dyDescent="0.25">
      <c r="A39" s="27" t="s">
        <v>84</v>
      </c>
      <c r="B39" s="41">
        <f t="shared" ref="B39:N39" si="7">QUARTILE(B6:B31,2)</f>
        <v>27.689999999999998</v>
      </c>
      <c r="C39" s="41">
        <f t="shared" si="7"/>
        <v>27.914999999999999</v>
      </c>
      <c r="D39" s="41">
        <f t="shared" si="7"/>
        <v>28.308</v>
      </c>
      <c r="E39" s="41">
        <f t="shared" si="7"/>
        <v>28.759999999999998</v>
      </c>
      <c r="F39" s="41">
        <f t="shared" si="7"/>
        <v>29.433</v>
      </c>
      <c r="G39" s="41">
        <f t="shared" si="7"/>
        <v>29.55</v>
      </c>
      <c r="H39" s="41">
        <f t="shared" si="7"/>
        <v>28.886499999999998</v>
      </c>
      <c r="I39" s="41">
        <f t="shared" si="7"/>
        <v>29.2</v>
      </c>
      <c r="J39" s="41">
        <f t="shared" si="7"/>
        <v>29.645</v>
      </c>
      <c r="K39" s="41">
        <f t="shared" si="7"/>
        <v>29.9</v>
      </c>
      <c r="L39" s="41">
        <f t="shared" si="7"/>
        <v>28.766500000000001</v>
      </c>
      <c r="M39" s="41">
        <f t="shared" si="7"/>
        <v>27.942</v>
      </c>
      <c r="N39" s="72">
        <f t="shared" si="7"/>
        <v>28.880416666666669</v>
      </c>
    </row>
    <row r="40" spans="1:14" x14ac:dyDescent="0.25">
      <c r="A40" s="27" t="s">
        <v>85</v>
      </c>
      <c r="B40" s="41">
        <f t="shared" ref="B40:N40" si="8">QUARTILE(B6:B31,3)</f>
        <v>28.086749999999999</v>
      </c>
      <c r="C40" s="41">
        <f t="shared" si="8"/>
        <v>28.333500000000001</v>
      </c>
      <c r="D40" s="41">
        <f t="shared" si="8"/>
        <v>28.807500000000001</v>
      </c>
      <c r="E40" s="41">
        <f t="shared" si="8"/>
        <v>29.310000000000002</v>
      </c>
      <c r="F40" s="41">
        <f t="shared" si="8"/>
        <v>29.815000000000001</v>
      </c>
      <c r="G40" s="41">
        <f t="shared" si="8"/>
        <v>29.9925</v>
      </c>
      <c r="H40" s="41">
        <f t="shared" si="8"/>
        <v>29.0425</v>
      </c>
      <c r="I40" s="41">
        <f t="shared" si="8"/>
        <v>29.453499999999998</v>
      </c>
      <c r="J40" s="41">
        <f t="shared" si="8"/>
        <v>29.872499999999999</v>
      </c>
      <c r="K40" s="41">
        <f t="shared" si="8"/>
        <v>30.107500000000002</v>
      </c>
      <c r="L40" s="41">
        <f t="shared" si="8"/>
        <v>29.115000000000002</v>
      </c>
      <c r="M40" s="41">
        <f t="shared" si="8"/>
        <v>28.333750000000002</v>
      </c>
      <c r="N40" s="72">
        <f t="shared" si="8"/>
        <v>29.026458333333334</v>
      </c>
    </row>
    <row r="41" spans="1:14" x14ac:dyDescent="0.25">
      <c r="A41" s="27"/>
      <c r="B41" s="41"/>
      <c r="C41" s="41"/>
      <c r="D41" s="41"/>
      <c r="E41" s="41"/>
      <c r="F41" s="41"/>
      <c r="G41" s="41"/>
      <c r="H41" s="41"/>
      <c r="I41" s="41"/>
      <c r="J41" s="41"/>
      <c r="K41" s="41"/>
      <c r="L41" s="41"/>
      <c r="M41" s="41"/>
      <c r="N41" s="72"/>
    </row>
    <row r="42" spans="1:14" x14ac:dyDescent="0.25">
      <c r="A42" s="27"/>
      <c r="B42" s="41"/>
      <c r="C42" s="41"/>
      <c r="D42" s="41"/>
      <c r="E42" s="41"/>
      <c r="F42" s="41"/>
      <c r="G42" s="41"/>
      <c r="H42" s="41"/>
      <c r="I42" s="41"/>
      <c r="J42" s="41"/>
      <c r="K42" s="41"/>
      <c r="L42" s="41"/>
      <c r="M42" s="41"/>
      <c r="N42" s="72"/>
    </row>
    <row r="43" spans="1:14" ht="15.75" x14ac:dyDescent="0.25">
      <c r="A43" s="23" t="s">
        <v>200</v>
      </c>
    </row>
    <row r="44" spans="1:14" ht="15.75" x14ac:dyDescent="0.25">
      <c r="A44" s="24" t="s">
        <v>64</v>
      </c>
      <c r="B44" s="48" t="s">
        <v>65</v>
      </c>
      <c r="C44" s="48" t="s">
        <v>66</v>
      </c>
      <c r="D44" s="48" t="s">
        <v>67</v>
      </c>
      <c r="E44" s="48" t="s">
        <v>68</v>
      </c>
      <c r="F44" s="48" t="s">
        <v>69</v>
      </c>
      <c r="G44" s="48" t="s">
        <v>70</v>
      </c>
      <c r="H44" s="48" t="s">
        <v>71</v>
      </c>
      <c r="I44" s="48" t="s">
        <v>72</v>
      </c>
      <c r="J44" s="48" t="s">
        <v>73</v>
      </c>
      <c r="K44" s="48" t="s">
        <v>74</v>
      </c>
      <c r="L44" s="48" t="s">
        <v>75</v>
      </c>
      <c r="M44" s="48" t="s">
        <v>76</v>
      </c>
      <c r="N44" s="71" t="s">
        <v>77</v>
      </c>
    </row>
    <row r="45" spans="1:14" x14ac:dyDescent="0.25">
      <c r="A45" s="27">
        <v>2005</v>
      </c>
      <c r="B45" s="41"/>
      <c r="C45" s="41"/>
      <c r="D45" s="41"/>
      <c r="E45" s="41"/>
      <c r="F45" s="41">
        <v>29.04</v>
      </c>
      <c r="G45" s="41">
        <v>29.58</v>
      </c>
      <c r="H45" s="41">
        <v>29.2</v>
      </c>
      <c r="I45" s="41">
        <v>28.57</v>
      </c>
      <c r="J45" s="41">
        <v>28.51</v>
      </c>
      <c r="K45" s="41">
        <v>29.2</v>
      </c>
      <c r="L45" s="41">
        <v>27.29</v>
      </c>
      <c r="M45" s="41">
        <v>27.33</v>
      </c>
      <c r="N45" s="72"/>
    </row>
    <row r="46" spans="1:14" x14ac:dyDescent="0.25">
      <c r="A46" s="27">
        <v>2006</v>
      </c>
      <c r="B46" s="41">
        <v>26.55</v>
      </c>
      <c r="C46" s="41">
        <v>27</v>
      </c>
      <c r="D46" s="41">
        <v>26.59</v>
      </c>
      <c r="E46" s="41">
        <v>28.07</v>
      </c>
      <c r="F46" s="41">
        <v>28.9</v>
      </c>
      <c r="G46" s="41">
        <v>29.02</v>
      </c>
      <c r="H46" s="41">
        <v>28.44</v>
      </c>
      <c r="I46" s="41">
        <v>28.47</v>
      </c>
      <c r="J46" s="41">
        <v>29.04</v>
      </c>
      <c r="K46" s="41">
        <v>29.21</v>
      </c>
      <c r="L46" s="41">
        <v>28.38</v>
      </c>
      <c r="M46" s="41">
        <v>27.67</v>
      </c>
      <c r="N46" s="72">
        <f t="shared" ref="N46:N59" si="9">AVERAGE(B46:M46)</f>
        <v>28.111666666666668</v>
      </c>
    </row>
    <row r="47" spans="1:14" x14ac:dyDescent="0.25">
      <c r="A47" s="27">
        <v>2007</v>
      </c>
      <c r="B47" s="41">
        <v>27.19</v>
      </c>
      <c r="C47" s="41">
        <v>27.83</v>
      </c>
      <c r="D47" s="41">
        <v>28.05</v>
      </c>
      <c r="E47" s="41">
        <v>29.11</v>
      </c>
      <c r="F47" s="41">
        <v>29.14</v>
      </c>
      <c r="G47" s="41">
        <v>29.73</v>
      </c>
      <c r="H47" s="41">
        <v>28.42</v>
      </c>
      <c r="I47" s="41">
        <v>28.7</v>
      </c>
      <c r="J47" s="41">
        <v>28.99</v>
      </c>
      <c r="K47" s="41">
        <v>29.02</v>
      </c>
      <c r="L47" s="41">
        <v>28.26</v>
      </c>
      <c r="M47" s="41">
        <v>28.08</v>
      </c>
      <c r="N47" s="72">
        <f t="shared" si="9"/>
        <v>28.543333333333326</v>
      </c>
    </row>
    <row r="48" spans="1:14" x14ac:dyDescent="0.25">
      <c r="A48" s="27">
        <v>2008</v>
      </c>
      <c r="B48" s="41">
        <v>27</v>
      </c>
      <c r="C48" s="41">
        <v>27.29</v>
      </c>
      <c r="D48" s="41">
        <v>27.41</v>
      </c>
      <c r="E48" s="41">
        <v>28.07</v>
      </c>
      <c r="F48" s="41">
        <v>28.66</v>
      </c>
      <c r="G48" s="41">
        <v>28.59</v>
      </c>
      <c r="H48" s="41">
        <v>28.39</v>
      </c>
      <c r="I48" s="41">
        <v>28.83</v>
      </c>
      <c r="J48" s="41">
        <v>29.2</v>
      </c>
      <c r="K48" s="41">
        <v>28.87</v>
      </c>
      <c r="L48" s="41">
        <v>27.12</v>
      </c>
      <c r="M48" s="41">
        <v>26.47</v>
      </c>
      <c r="N48" s="72">
        <f t="shared" si="9"/>
        <v>27.991666666666664</v>
      </c>
    </row>
    <row r="49" spans="1:14" x14ac:dyDescent="0.25">
      <c r="A49" s="27">
        <v>2009</v>
      </c>
      <c r="B49" s="41">
        <v>26.73</v>
      </c>
      <c r="C49" s="41">
        <v>26.29</v>
      </c>
      <c r="D49" s="41">
        <v>26.77</v>
      </c>
      <c r="E49" s="41">
        <v>28.05</v>
      </c>
      <c r="F49" s="41">
        <v>28.57</v>
      </c>
      <c r="G49" s="41">
        <v>29.04</v>
      </c>
      <c r="H49" s="41">
        <v>28.28</v>
      </c>
      <c r="I49" s="41">
        <v>28.32</v>
      </c>
      <c r="J49" s="41">
        <v>28.85</v>
      </c>
      <c r="K49" s="41">
        <v>28.64</v>
      </c>
      <c r="L49" s="41">
        <v>27.49</v>
      </c>
      <c r="M49" s="41">
        <v>27.23</v>
      </c>
      <c r="N49" s="72">
        <f t="shared" si="9"/>
        <v>27.855</v>
      </c>
    </row>
    <row r="50" spans="1:14" x14ac:dyDescent="0.25">
      <c r="A50" s="27">
        <v>2010</v>
      </c>
      <c r="B50" s="41"/>
      <c r="C50" s="41">
        <v>27.34</v>
      </c>
      <c r="D50" s="41">
        <v>27.56</v>
      </c>
      <c r="E50" s="41">
        <v>28.7</v>
      </c>
      <c r="F50" s="41">
        <v>29.18</v>
      </c>
      <c r="G50" s="41">
        <v>29.17</v>
      </c>
      <c r="H50" s="41">
        <v>29.09</v>
      </c>
      <c r="I50" s="41">
        <v>29.19</v>
      </c>
      <c r="J50" s="41">
        <v>29.59</v>
      </c>
      <c r="K50" s="41">
        <v>28.95</v>
      </c>
      <c r="L50" s="41">
        <v>27.85</v>
      </c>
      <c r="M50" s="41">
        <v>26.46</v>
      </c>
      <c r="N50" s="72">
        <f t="shared" si="9"/>
        <v>28.461818181818181</v>
      </c>
    </row>
    <row r="51" spans="1:14" x14ac:dyDescent="0.25">
      <c r="A51" s="27">
        <v>2011</v>
      </c>
      <c r="B51" s="41">
        <v>26.5</v>
      </c>
      <c r="C51" s="41">
        <v>27.34</v>
      </c>
      <c r="D51" s="41">
        <v>27.38</v>
      </c>
      <c r="E51" s="41">
        <v>28.02</v>
      </c>
      <c r="F51" s="41">
        <v>28.8</v>
      </c>
      <c r="G51" s="41">
        <v>29.2</v>
      </c>
      <c r="H51" s="41">
        <v>28.42</v>
      </c>
      <c r="I51" s="41">
        <v>28.95</v>
      </c>
      <c r="J51" s="41">
        <v>29.12</v>
      </c>
      <c r="K51" s="41">
        <v>29.42</v>
      </c>
      <c r="L51" s="41">
        <v>28.68</v>
      </c>
      <c r="M51" s="41">
        <v>26.78</v>
      </c>
      <c r="N51" s="72">
        <f t="shared" si="9"/>
        <v>28.217500000000001</v>
      </c>
    </row>
    <row r="52" spans="1:14" x14ac:dyDescent="0.25">
      <c r="A52" s="27">
        <v>2012</v>
      </c>
      <c r="B52" s="41">
        <v>26.35</v>
      </c>
      <c r="C52" s="41">
        <v>27.18</v>
      </c>
      <c r="D52" s="41">
        <v>27.12</v>
      </c>
      <c r="E52" s="41">
        <v>28.38</v>
      </c>
      <c r="F52" s="41">
        <v>29.28</v>
      </c>
      <c r="G52" s="41">
        <v>29.61</v>
      </c>
      <c r="H52" s="41">
        <v>28.29</v>
      </c>
      <c r="I52" s="41">
        <v>28.98</v>
      </c>
      <c r="J52" s="41">
        <v>28.9</v>
      </c>
      <c r="K52" s="41">
        <v>28.76</v>
      </c>
      <c r="L52" s="41">
        <v>27.85</v>
      </c>
      <c r="M52" s="41">
        <v>26.62</v>
      </c>
      <c r="N52" s="72">
        <f t="shared" si="9"/>
        <v>28.110000000000003</v>
      </c>
    </row>
    <row r="53" spans="1:14" x14ac:dyDescent="0.25">
      <c r="A53" s="27">
        <v>2013</v>
      </c>
      <c r="B53" s="41">
        <v>27.24</v>
      </c>
      <c r="C53" s="41">
        <v>27.54</v>
      </c>
      <c r="D53" s="41">
        <v>27.33</v>
      </c>
      <c r="E53" s="41">
        <v>28.44</v>
      </c>
      <c r="F53" s="41">
        <v>28.65</v>
      </c>
      <c r="G53" s="41">
        <v>28.7</v>
      </c>
      <c r="H53" s="41">
        <v>28.15</v>
      </c>
      <c r="I53" s="41">
        <v>28.43</v>
      </c>
      <c r="J53" s="41">
        <v>29.34</v>
      </c>
      <c r="K53" s="41">
        <v>29.22</v>
      </c>
      <c r="L53" s="41">
        <v>28.72</v>
      </c>
      <c r="M53" s="41">
        <v>28.2</v>
      </c>
      <c r="N53" s="72">
        <f t="shared" si="9"/>
        <v>28.33</v>
      </c>
    </row>
    <row r="54" spans="1:14" x14ac:dyDescent="0.25">
      <c r="A54" s="27">
        <v>2014</v>
      </c>
      <c r="B54" s="41">
        <v>27.42</v>
      </c>
      <c r="C54" s="41">
        <v>27.44</v>
      </c>
      <c r="D54" s="41">
        <v>28.01</v>
      </c>
      <c r="E54" s="41">
        <v>27.77</v>
      </c>
      <c r="F54" s="41">
        <v>28.87</v>
      </c>
      <c r="G54" s="41">
        <v>28.85</v>
      </c>
      <c r="H54" s="41">
        <v>28.33</v>
      </c>
      <c r="I54" s="41">
        <v>28.14</v>
      </c>
      <c r="J54" s="41">
        <v>28.62</v>
      </c>
      <c r="K54" s="41">
        <v>28.22</v>
      </c>
      <c r="L54" s="41">
        <v>27.79</v>
      </c>
      <c r="M54" s="41">
        <v>27.26</v>
      </c>
      <c r="N54" s="72">
        <f t="shared" si="9"/>
        <v>28.06</v>
      </c>
    </row>
    <row r="55" spans="1:14" x14ac:dyDescent="0.25">
      <c r="A55" s="27">
        <v>2015</v>
      </c>
      <c r="B55" s="41">
        <v>27.07</v>
      </c>
      <c r="C55" s="41">
        <v>26.84</v>
      </c>
      <c r="D55" s="41">
        <v>27.6</v>
      </c>
      <c r="E55" s="41">
        <v>27.82</v>
      </c>
      <c r="F55" s="41">
        <v>28.25</v>
      </c>
      <c r="G55" s="41">
        <v>28.39</v>
      </c>
      <c r="H55" s="41">
        <v>28.08</v>
      </c>
      <c r="I55" s="41">
        <v>28.18</v>
      </c>
      <c r="J55" s="41">
        <v>28.42</v>
      </c>
      <c r="K55" s="41">
        <v>29.52</v>
      </c>
      <c r="L55" s="41">
        <v>28.99</v>
      </c>
      <c r="M55" s="41">
        <v>28.76</v>
      </c>
      <c r="N55" s="72">
        <f t="shared" si="9"/>
        <v>28.159999999999997</v>
      </c>
    </row>
    <row r="56" spans="1:14" x14ac:dyDescent="0.25">
      <c r="A56" s="27">
        <v>2016</v>
      </c>
      <c r="B56" s="41">
        <v>28.4</v>
      </c>
      <c r="C56" s="41">
        <v>27.74</v>
      </c>
      <c r="D56" s="41">
        <v>28.59</v>
      </c>
      <c r="E56" s="41">
        <v>29.15</v>
      </c>
      <c r="F56" s="41">
        <v>29.71</v>
      </c>
      <c r="G56" s="41">
        <v>29.45</v>
      </c>
      <c r="H56" s="41">
        <v>28.47</v>
      </c>
      <c r="I56" s="41">
        <v>28.49</v>
      </c>
      <c r="J56" s="41">
        <v>28.98</v>
      </c>
      <c r="K56" s="41">
        <v>29.28</v>
      </c>
      <c r="L56" s="41">
        <v>28.55</v>
      </c>
      <c r="M56" s="41">
        <v>28.19</v>
      </c>
      <c r="N56" s="72">
        <f t="shared" si="9"/>
        <v>28.75</v>
      </c>
    </row>
    <row r="57" spans="1:14" x14ac:dyDescent="0.25">
      <c r="A57" s="27">
        <v>2017</v>
      </c>
      <c r="B57" s="41">
        <v>27.75</v>
      </c>
      <c r="C57" s="41">
        <v>27.56</v>
      </c>
      <c r="D57" s="41">
        <v>27.73</v>
      </c>
      <c r="E57" s="41">
        <v>29.06</v>
      </c>
      <c r="F57" s="41">
        <v>29.92</v>
      </c>
      <c r="G57" s="41">
        <v>30.23</v>
      </c>
      <c r="H57" s="41">
        <v>28.82</v>
      </c>
      <c r="I57" s="41">
        <v>29</v>
      </c>
      <c r="J57" s="41">
        <v>29.75</v>
      </c>
      <c r="K57" s="41">
        <v>29.7</v>
      </c>
      <c r="L57" s="41">
        <v>29.11</v>
      </c>
      <c r="M57" s="41">
        <v>27.29</v>
      </c>
      <c r="N57" s="72">
        <f t="shared" si="9"/>
        <v>28.826666666666668</v>
      </c>
    </row>
    <row r="58" spans="1:14" x14ac:dyDescent="0.25">
      <c r="A58" s="27">
        <v>2018</v>
      </c>
      <c r="B58" s="41">
        <v>26.45</v>
      </c>
      <c r="C58" s="41">
        <v>26.84</v>
      </c>
      <c r="D58" s="41">
        <v>27.63</v>
      </c>
      <c r="E58" s="41">
        <v>28.12</v>
      </c>
      <c r="F58" s="41">
        <v>29.3</v>
      </c>
      <c r="G58" s="41">
        <v>29.03</v>
      </c>
      <c r="H58" s="41">
        <v>27.74</v>
      </c>
      <c r="I58" s="41">
        <v>28.44</v>
      </c>
      <c r="J58" s="41">
        <v>28.91</v>
      </c>
      <c r="K58" s="41">
        <v>29.052</v>
      </c>
      <c r="L58" s="41">
        <v>28.227</v>
      </c>
      <c r="M58" s="41">
        <v>28.015000000000001</v>
      </c>
      <c r="N58" s="72">
        <f t="shared" si="9"/>
        <v>28.146166666666662</v>
      </c>
    </row>
    <row r="59" spans="1:14" x14ac:dyDescent="0.25">
      <c r="A59" s="27">
        <v>2019</v>
      </c>
      <c r="B59" s="41">
        <v>27.58</v>
      </c>
      <c r="C59" s="41">
        <v>28.061</v>
      </c>
      <c r="D59" s="41">
        <v>27.756</v>
      </c>
      <c r="E59" s="41">
        <v>27.68</v>
      </c>
      <c r="F59" s="41">
        <v>29.059000000000001</v>
      </c>
      <c r="G59" s="41">
        <v>29.407</v>
      </c>
      <c r="H59" s="41">
        <v>28.38</v>
      </c>
      <c r="I59" s="41">
        <v>28.673999999999999</v>
      </c>
      <c r="J59" s="41">
        <v>29.123999999999999</v>
      </c>
      <c r="K59" s="41">
        <v>29.609000000000002</v>
      </c>
      <c r="L59" s="41">
        <v>28.466999999999999</v>
      </c>
      <c r="M59" s="41">
        <v>27.826000000000001</v>
      </c>
      <c r="N59" s="72">
        <f t="shared" si="9"/>
        <v>28.468583333333331</v>
      </c>
    </row>
    <row r="60" spans="1:14" x14ac:dyDescent="0.25">
      <c r="A60" s="27">
        <v>2020</v>
      </c>
      <c r="B60" s="41">
        <v>27.338999999999999</v>
      </c>
      <c r="C60" s="41"/>
      <c r="D60" s="41"/>
      <c r="E60" s="41"/>
      <c r="F60" s="41"/>
      <c r="G60" s="41"/>
      <c r="H60" s="41"/>
      <c r="I60" s="41"/>
      <c r="J60" s="41"/>
      <c r="K60" s="41"/>
      <c r="L60" s="41"/>
      <c r="M60" s="41"/>
      <c r="N60" s="72"/>
    </row>
    <row r="61" spans="1:14" x14ac:dyDescent="0.25">
      <c r="A61" s="27">
        <v>2021</v>
      </c>
      <c r="B61" s="41"/>
      <c r="C61" s="41"/>
      <c r="D61" s="41"/>
      <c r="E61" s="41"/>
      <c r="F61" s="41"/>
      <c r="G61" s="41"/>
      <c r="H61" s="41"/>
      <c r="I61" s="41"/>
      <c r="J61" s="41"/>
      <c r="K61" s="41"/>
      <c r="L61" s="41"/>
      <c r="M61" s="41"/>
      <c r="N61" s="72"/>
    </row>
    <row r="62" spans="1:14" x14ac:dyDescent="0.25">
      <c r="A62" s="27">
        <v>2022</v>
      </c>
      <c r="B62" s="41"/>
      <c r="C62" s="41"/>
      <c r="D62" s="41"/>
      <c r="E62" s="41"/>
      <c r="F62" s="41"/>
      <c r="G62" s="41"/>
      <c r="H62" s="41"/>
      <c r="I62" s="41"/>
      <c r="J62" s="41"/>
      <c r="K62" s="41"/>
      <c r="L62" s="41"/>
      <c r="M62" s="41"/>
      <c r="N62" s="72"/>
    </row>
    <row r="63" spans="1:14" x14ac:dyDescent="0.25">
      <c r="A63" s="27">
        <v>2023</v>
      </c>
      <c r="B63" s="41"/>
      <c r="C63" s="41"/>
      <c r="D63" s="41"/>
      <c r="E63" s="41"/>
      <c r="F63" s="41"/>
      <c r="G63" s="41"/>
      <c r="H63" s="41"/>
      <c r="I63" s="41"/>
      <c r="J63" s="41"/>
      <c r="K63" s="41"/>
      <c r="L63" s="41"/>
      <c r="M63" s="41"/>
      <c r="N63" s="72"/>
    </row>
    <row r="64" spans="1:14" x14ac:dyDescent="0.25">
      <c r="A64" s="27">
        <v>2024</v>
      </c>
      <c r="B64" s="41"/>
      <c r="C64" s="41"/>
      <c r="D64" s="41"/>
      <c r="E64" s="41"/>
      <c r="F64" s="41"/>
      <c r="G64" s="41"/>
      <c r="H64" s="41"/>
      <c r="I64" s="41"/>
      <c r="J64" s="41"/>
      <c r="K64" s="41"/>
      <c r="L64" s="41"/>
      <c r="M64" s="41"/>
      <c r="N64" s="72"/>
    </row>
    <row r="65" spans="1:29" x14ac:dyDescent="0.25">
      <c r="A65" s="27">
        <v>2025</v>
      </c>
      <c r="B65" s="41"/>
      <c r="C65" s="41"/>
      <c r="D65" s="41"/>
      <c r="E65" s="41"/>
      <c r="F65" s="41"/>
      <c r="G65" s="41"/>
      <c r="H65" s="41"/>
      <c r="I65" s="41"/>
      <c r="J65" s="41"/>
      <c r="K65" s="41"/>
      <c r="L65" s="41"/>
      <c r="M65" s="41"/>
      <c r="N65" s="72"/>
    </row>
    <row r="66" spans="1:29" x14ac:dyDescent="0.25">
      <c r="A66" s="27">
        <v>2026</v>
      </c>
      <c r="B66" s="41"/>
      <c r="C66" s="41"/>
      <c r="D66" s="41"/>
      <c r="E66" s="41"/>
      <c r="F66" s="41"/>
      <c r="G66" s="41"/>
      <c r="H66" s="41"/>
      <c r="I66" s="41"/>
      <c r="J66" s="41"/>
      <c r="K66" s="41"/>
      <c r="L66" s="41"/>
      <c r="M66" s="41"/>
      <c r="N66" s="72"/>
    </row>
    <row r="67" spans="1:29" x14ac:dyDescent="0.25">
      <c r="A67" s="27">
        <v>2027</v>
      </c>
      <c r="B67" s="41"/>
      <c r="C67" s="41"/>
      <c r="D67" s="41"/>
      <c r="E67" s="41"/>
      <c r="F67" s="41"/>
      <c r="G67" s="41"/>
      <c r="H67" s="41"/>
      <c r="I67" s="41"/>
      <c r="J67" s="41"/>
      <c r="K67" s="41"/>
      <c r="L67" s="41"/>
      <c r="M67" s="41"/>
      <c r="N67" s="72"/>
    </row>
    <row r="68" spans="1:29" x14ac:dyDescent="0.25">
      <c r="A68" s="3"/>
    </row>
    <row r="69" spans="1:29" x14ac:dyDescent="0.25">
      <c r="A69" s="27" t="s">
        <v>78</v>
      </c>
      <c r="B69" s="41">
        <f t="shared" ref="B69:N69" si="10">AVERAGE(B45:B67)</f>
        <v>27.112071428571426</v>
      </c>
      <c r="C69" s="41">
        <f t="shared" si="10"/>
        <v>27.306499999999996</v>
      </c>
      <c r="D69" s="41">
        <f t="shared" si="10"/>
        <v>27.537571428571425</v>
      </c>
      <c r="E69" s="41">
        <f t="shared" si="10"/>
        <v>28.317142857142859</v>
      </c>
      <c r="F69" s="41">
        <f t="shared" si="10"/>
        <v>29.021933333333337</v>
      </c>
      <c r="G69" s="41">
        <f t="shared" si="10"/>
        <v>29.1998</v>
      </c>
      <c r="H69" s="41">
        <f t="shared" si="10"/>
        <v>28.43333333333333</v>
      </c>
      <c r="I69" s="41">
        <f t="shared" si="10"/>
        <v>28.62426666666666</v>
      </c>
      <c r="J69" s="41">
        <f t="shared" si="10"/>
        <v>29.022933333333341</v>
      </c>
      <c r="K69" s="41">
        <f t="shared" si="10"/>
        <v>29.111399999999996</v>
      </c>
      <c r="L69" s="41">
        <f t="shared" si="10"/>
        <v>28.184933333333333</v>
      </c>
      <c r="M69" s="41">
        <f t="shared" si="10"/>
        <v>27.478733333333334</v>
      </c>
      <c r="N69" s="72">
        <f t="shared" si="10"/>
        <v>28.288028679653678</v>
      </c>
    </row>
    <row r="70" spans="1:29" x14ac:dyDescent="0.25">
      <c r="A70" s="27" t="s">
        <v>79</v>
      </c>
      <c r="B70" s="41">
        <f t="shared" ref="B70:N70" si="11">STDEV(B45:B67)</f>
        <v>0.57668688535136914</v>
      </c>
      <c r="C70" s="41">
        <f t="shared" si="11"/>
        <v>0.45983521295886309</v>
      </c>
      <c r="D70" s="41">
        <f t="shared" si="11"/>
        <v>0.5141590167501634</v>
      </c>
      <c r="E70" s="41">
        <f t="shared" si="11"/>
        <v>0.50481418624813046</v>
      </c>
      <c r="F70" s="41">
        <f t="shared" si="11"/>
        <v>0.4326962753094451</v>
      </c>
      <c r="G70" s="41">
        <f t="shared" si="11"/>
        <v>0.48167478655208834</v>
      </c>
      <c r="H70" s="41">
        <f t="shared" si="11"/>
        <v>0.36989702556767029</v>
      </c>
      <c r="I70" s="41">
        <f t="shared" si="11"/>
        <v>0.31456806364706935</v>
      </c>
      <c r="J70" s="41">
        <f t="shared" si="11"/>
        <v>0.36368028868905172</v>
      </c>
      <c r="K70" s="41">
        <f t="shared" si="11"/>
        <v>0.39193071545145053</v>
      </c>
      <c r="L70" s="41">
        <f t="shared" si="11"/>
        <v>0.60307621724747473</v>
      </c>
      <c r="M70" s="41">
        <f t="shared" si="11"/>
        <v>0.70318240538148802</v>
      </c>
      <c r="N70" s="72">
        <f t="shared" si="11"/>
        <v>0.2862117036949105</v>
      </c>
      <c r="AC70" s="41"/>
    </row>
    <row r="71" spans="1:29" x14ac:dyDescent="0.25">
      <c r="A71" s="27" t="s">
        <v>80</v>
      </c>
      <c r="B71" s="41">
        <f t="shared" ref="B71:N71" si="12">B70/B69*100</f>
        <v>2.1270484141010382</v>
      </c>
      <c r="C71" s="41">
        <f t="shared" si="12"/>
        <v>1.6839771225124538</v>
      </c>
      <c r="D71" s="41">
        <f t="shared" si="12"/>
        <v>1.8671182318448789</v>
      </c>
      <c r="E71" s="41">
        <f t="shared" si="12"/>
        <v>1.7827158226904012</v>
      </c>
      <c r="F71" s="41">
        <f t="shared" si="12"/>
        <v>1.490928499971671</v>
      </c>
      <c r="G71" s="41">
        <f t="shared" si="12"/>
        <v>1.6495824853323939</v>
      </c>
      <c r="H71" s="41">
        <f t="shared" si="12"/>
        <v>1.3009274052790283</v>
      </c>
      <c r="I71" s="41">
        <f t="shared" si="12"/>
        <v>1.0989558870110308</v>
      </c>
      <c r="J71" s="41">
        <f t="shared" si="12"/>
        <v>1.253079020346157</v>
      </c>
      <c r="K71" s="41">
        <f t="shared" si="12"/>
        <v>1.3463135247753477</v>
      </c>
      <c r="L71" s="41">
        <f t="shared" si="12"/>
        <v>2.1397113490214914</v>
      </c>
      <c r="M71" s="41">
        <f t="shared" si="12"/>
        <v>2.5590058932173778</v>
      </c>
      <c r="N71" s="72">
        <f t="shared" si="12"/>
        <v>1.0117767729101952</v>
      </c>
      <c r="AC71" s="41"/>
    </row>
    <row r="72" spans="1:29" x14ac:dyDescent="0.25">
      <c r="A72" s="27" t="s">
        <v>81</v>
      </c>
      <c r="B72" s="41">
        <f t="shared" ref="B72:N72" si="13">MIN(B45:B67)</f>
        <v>26.35</v>
      </c>
      <c r="C72" s="41">
        <f t="shared" si="13"/>
        <v>26.29</v>
      </c>
      <c r="D72" s="41">
        <f t="shared" si="13"/>
        <v>26.59</v>
      </c>
      <c r="E72" s="41">
        <f t="shared" si="13"/>
        <v>27.68</v>
      </c>
      <c r="F72" s="41">
        <f t="shared" si="13"/>
        <v>28.25</v>
      </c>
      <c r="G72" s="41">
        <f t="shared" si="13"/>
        <v>28.39</v>
      </c>
      <c r="H72" s="41">
        <f t="shared" si="13"/>
        <v>27.74</v>
      </c>
      <c r="I72" s="41">
        <f t="shared" si="13"/>
        <v>28.14</v>
      </c>
      <c r="J72" s="41">
        <f t="shared" si="13"/>
        <v>28.42</v>
      </c>
      <c r="K72" s="41">
        <f t="shared" si="13"/>
        <v>28.22</v>
      </c>
      <c r="L72" s="41">
        <f t="shared" si="13"/>
        <v>27.12</v>
      </c>
      <c r="M72" s="41">
        <f t="shared" si="13"/>
        <v>26.46</v>
      </c>
      <c r="N72" s="72">
        <f t="shared" si="13"/>
        <v>27.855</v>
      </c>
    </row>
    <row r="73" spans="1:29" x14ac:dyDescent="0.25">
      <c r="A73" s="27" t="s">
        <v>82</v>
      </c>
      <c r="B73" s="41">
        <f t="shared" ref="B73:N73" si="14">MAX(B45:B67)</f>
        <v>28.4</v>
      </c>
      <c r="C73" s="41">
        <f t="shared" si="14"/>
        <v>28.061</v>
      </c>
      <c r="D73" s="41">
        <f t="shared" si="14"/>
        <v>28.59</v>
      </c>
      <c r="E73" s="41">
        <f t="shared" si="14"/>
        <v>29.15</v>
      </c>
      <c r="F73" s="41">
        <f t="shared" si="14"/>
        <v>29.92</v>
      </c>
      <c r="G73" s="41">
        <f t="shared" si="14"/>
        <v>30.23</v>
      </c>
      <c r="H73" s="41">
        <f t="shared" si="14"/>
        <v>29.2</v>
      </c>
      <c r="I73" s="41">
        <f t="shared" si="14"/>
        <v>29.19</v>
      </c>
      <c r="J73" s="41">
        <f t="shared" si="14"/>
        <v>29.75</v>
      </c>
      <c r="K73" s="41">
        <f t="shared" si="14"/>
        <v>29.7</v>
      </c>
      <c r="L73" s="41">
        <f t="shared" si="14"/>
        <v>29.11</v>
      </c>
      <c r="M73" s="41">
        <f t="shared" si="14"/>
        <v>28.76</v>
      </c>
      <c r="N73" s="72">
        <f t="shared" si="14"/>
        <v>28.826666666666668</v>
      </c>
    </row>
    <row r="74" spans="1:29" x14ac:dyDescent="0.25">
      <c r="A74" s="27" t="s">
        <v>83</v>
      </c>
      <c r="B74" s="41">
        <f t="shared" ref="B74:N74" si="15">QUARTILE(B45:B67,1)</f>
        <v>26.594999999999999</v>
      </c>
      <c r="C74" s="41">
        <f t="shared" si="15"/>
        <v>27.045000000000002</v>
      </c>
      <c r="D74" s="41">
        <f t="shared" si="15"/>
        <v>27.342499999999998</v>
      </c>
      <c r="E74" s="41">
        <f t="shared" si="15"/>
        <v>28.0275</v>
      </c>
      <c r="F74" s="41">
        <f t="shared" si="15"/>
        <v>28.73</v>
      </c>
      <c r="G74" s="41">
        <f t="shared" si="15"/>
        <v>28.935000000000002</v>
      </c>
      <c r="H74" s="41">
        <f t="shared" si="15"/>
        <v>28.285</v>
      </c>
      <c r="I74" s="41">
        <f t="shared" si="15"/>
        <v>28.435000000000002</v>
      </c>
      <c r="J74" s="41">
        <f t="shared" si="15"/>
        <v>28.875</v>
      </c>
      <c r="K74" s="41">
        <f t="shared" si="15"/>
        <v>28.91</v>
      </c>
      <c r="L74" s="41">
        <f t="shared" si="15"/>
        <v>27.82</v>
      </c>
      <c r="M74" s="41">
        <f t="shared" si="15"/>
        <v>27.005000000000003</v>
      </c>
      <c r="N74" s="72">
        <f t="shared" si="15"/>
        <v>28.110416666666669</v>
      </c>
    </row>
    <row r="75" spans="1:29" x14ac:dyDescent="0.25">
      <c r="A75" s="27" t="s">
        <v>84</v>
      </c>
      <c r="B75" s="41">
        <f t="shared" ref="B75:N75" si="16">QUARTILE(B45:B67,2)</f>
        <v>27.130000000000003</v>
      </c>
      <c r="C75" s="41">
        <f t="shared" si="16"/>
        <v>27.34</v>
      </c>
      <c r="D75" s="41">
        <f t="shared" si="16"/>
        <v>27.58</v>
      </c>
      <c r="E75" s="41">
        <f t="shared" si="16"/>
        <v>28.094999999999999</v>
      </c>
      <c r="F75" s="41">
        <f t="shared" si="16"/>
        <v>29.04</v>
      </c>
      <c r="G75" s="41">
        <f t="shared" si="16"/>
        <v>29.17</v>
      </c>
      <c r="H75" s="41">
        <f t="shared" si="16"/>
        <v>28.39</v>
      </c>
      <c r="I75" s="41">
        <f t="shared" si="16"/>
        <v>28.57</v>
      </c>
      <c r="J75" s="41">
        <f t="shared" si="16"/>
        <v>28.99</v>
      </c>
      <c r="K75" s="41">
        <f t="shared" si="16"/>
        <v>29.2</v>
      </c>
      <c r="L75" s="41">
        <f t="shared" si="16"/>
        <v>28.26</v>
      </c>
      <c r="M75" s="41">
        <f t="shared" si="16"/>
        <v>27.33</v>
      </c>
      <c r="N75" s="72">
        <f t="shared" si="16"/>
        <v>28.188749999999999</v>
      </c>
    </row>
    <row r="76" spans="1:29" x14ac:dyDescent="0.25">
      <c r="A76" s="27" t="s">
        <v>85</v>
      </c>
      <c r="B76" s="41">
        <f t="shared" ref="B76:N76" si="17">QUARTILE(B45:B67,3)</f>
        <v>27.399750000000001</v>
      </c>
      <c r="C76" s="41">
        <f t="shared" si="17"/>
        <v>27.555</v>
      </c>
      <c r="D76" s="41">
        <f t="shared" si="17"/>
        <v>27.749500000000001</v>
      </c>
      <c r="E76" s="41">
        <f t="shared" si="17"/>
        <v>28.634999999999998</v>
      </c>
      <c r="F76" s="41">
        <f t="shared" si="17"/>
        <v>29.23</v>
      </c>
      <c r="G76" s="41">
        <f t="shared" si="17"/>
        <v>29.515000000000001</v>
      </c>
      <c r="H76" s="41">
        <f t="shared" si="17"/>
        <v>28.454999999999998</v>
      </c>
      <c r="I76" s="41">
        <f t="shared" si="17"/>
        <v>28.89</v>
      </c>
      <c r="J76" s="41">
        <f t="shared" si="17"/>
        <v>29.161999999999999</v>
      </c>
      <c r="K76" s="41">
        <f t="shared" si="17"/>
        <v>29.35</v>
      </c>
      <c r="L76" s="41">
        <f t="shared" si="17"/>
        <v>28.615000000000002</v>
      </c>
      <c r="M76" s="41">
        <f t="shared" si="17"/>
        <v>28.047499999999999</v>
      </c>
      <c r="N76" s="72">
        <f t="shared" si="17"/>
        <v>28.466892045454543</v>
      </c>
    </row>
    <row r="78" spans="1:29" x14ac:dyDescent="0.25">
      <c r="A78" s="27"/>
      <c r="B78" s="41"/>
      <c r="C78" s="41"/>
      <c r="D78" s="41"/>
      <c r="E78" s="41"/>
      <c r="F78" s="41"/>
      <c r="G78" s="41"/>
      <c r="H78" s="41"/>
      <c r="I78" s="41"/>
      <c r="J78" s="41"/>
      <c r="K78" s="41"/>
      <c r="L78" s="41"/>
      <c r="M78" s="41"/>
      <c r="N78" s="72"/>
    </row>
    <row r="79" spans="1:29" ht="15.75" x14ac:dyDescent="0.25">
      <c r="A79" s="23" t="s">
        <v>160</v>
      </c>
    </row>
    <row r="80" spans="1:29" ht="15.75" x14ac:dyDescent="0.25">
      <c r="A80" s="24" t="s">
        <v>64</v>
      </c>
      <c r="B80" s="48" t="s">
        <v>65</v>
      </c>
      <c r="C80" s="48" t="s">
        <v>66</v>
      </c>
      <c r="D80" s="48" t="s">
        <v>67</v>
      </c>
      <c r="E80" s="48" t="s">
        <v>68</v>
      </c>
      <c r="F80" s="48" t="s">
        <v>69</v>
      </c>
      <c r="G80" s="48" t="s">
        <v>70</v>
      </c>
      <c r="H80" s="48" t="s">
        <v>71</v>
      </c>
      <c r="I80" s="48" t="s">
        <v>72</v>
      </c>
      <c r="J80" s="48" t="s">
        <v>73</v>
      </c>
      <c r="K80" s="48" t="s">
        <v>74</v>
      </c>
      <c r="L80" s="48" t="s">
        <v>75</v>
      </c>
      <c r="M80" s="48" t="s">
        <v>76</v>
      </c>
      <c r="N80" s="71" t="s">
        <v>77</v>
      </c>
    </row>
    <row r="81" spans="1:14" x14ac:dyDescent="0.25">
      <c r="A81" s="27">
        <v>2005</v>
      </c>
      <c r="B81" s="41"/>
      <c r="C81" s="41"/>
      <c r="D81" s="41"/>
      <c r="E81" s="41"/>
      <c r="F81" s="41">
        <v>29.25</v>
      </c>
      <c r="G81" s="41">
        <v>29.84</v>
      </c>
      <c r="H81" s="41">
        <v>29.35</v>
      </c>
      <c r="I81" s="41">
        <v>28.61</v>
      </c>
      <c r="J81" s="41">
        <v>28.73</v>
      </c>
      <c r="K81" s="41">
        <v>29.43</v>
      </c>
      <c r="L81" s="41">
        <v>27.68</v>
      </c>
      <c r="M81" s="41">
        <v>27.34</v>
      </c>
      <c r="N81" s="72"/>
    </row>
    <row r="82" spans="1:14" x14ac:dyDescent="0.25">
      <c r="A82" s="27">
        <v>2006</v>
      </c>
      <c r="B82" s="41">
        <v>27.03</v>
      </c>
      <c r="C82" s="41">
        <v>26.92</v>
      </c>
      <c r="D82" s="41">
        <v>26.92</v>
      </c>
      <c r="E82" s="41">
        <v>28.03</v>
      </c>
      <c r="F82" s="41">
        <v>28.91</v>
      </c>
      <c r="G82" s="41">
        <v>28.87</v>
      </c>
      <c r="H82" s="41">
        <v>28.58</v>
      </c>
      <c r="I82" s="41">
        <v>28.5</v>
      </c>
      <c r="J82" s="41">
        <v>29.11</v>
      </c>
      <c r="K82" s="41">
        <v>29.32</v>
      </c>
      <c r="L82" s="41">
        <v>28.25</v>
      </c>
      <c r="M82" s="41">
        <v>27.62</v>
      </c>
      <c r="N82" s="72">
        <f t="shared" ref="N82:N97" si="18">AVERAGE(B82:M82)</f>
        <v>28.171666666666667</v>
      </c>
    </row>
    <row r="83" spans="1:14" x14ac:dyDescent="0.25">
      <c r="A83" s="27">
        <v>2007</v>
      </c>
      <c r="B83" s="41">
        <v>26.8</v>
      </c>
      <c r="C83" s="41">
        <v>27.79</v>
      </c>
      <c r="D83" s="41">
        <v>28.19</v>
      </c>
      <c r="E83" s="41">
        <v>29.04</v>
      </c>
      <c r="F83" s="41">
        <v>29.03</v>
      </c>
      <c r="G83" s="41">
        <v>29.54</v>
      </c>
      <c r="H83" s="41">
        <v>28.37</v>
      </c>
      <c r="I83" s="41">
        <v>29.03</v>
      </c>
      <c r="J83" s="41">
        <v>29.44</v>
      </c>
      <c r="K83" s="41">
        <v>29.34</v>
      </c>
      <c r="L83" s="41">
        <v>27.83</v>
      </c>
      <c r="M83" s="41">
        <v>27.72</v>
      </c>
      <c r="N83" s="72">
        <f t="shared" si="18"/>
        <v>28.51</v>
      </c>
    </row>
    <row r="84" spans="1:14" x14ac:dyDescent="0.25">
      <c r="A84" s="27">
        <v>2008</v>
      </c>
      <c r="B84" s="41">
        <v>26.74</v>
      </c>
      <c r="C84" s="41">
        <v>27.21</v>
      </c>
      <c r="D84" s="41">
        <v>27.69</v>
      </c>
      <c r="E84" s="41">
        <v>28.24</v>
      </c>
      <c r="F84" s="41">
        <v>28.76</v>
      </c>
      <c r="G84" s="41">
        <v>28.82</v>
      </c>
      <c r="H84" s="41">
        <v>28.24</v>
      </c>
      <c r="I84" s="41">
        <v>28.83</v>
      </c>
      <c r="J84" s="41">
        <v>29.45</v>
      </c>
      <c r="K84" s="41">
        <v>29.25</v>
      </c>
      <c r="L84" s="41">
        <v>27.01</v>
      </c>
      <c r="M84" s="41">
        <v>26.03</v>
      </c>
      <c r="N84" s="72">
        <f t="shared" si="18"/>
        <v>28.022499999999997</v>
      </c>
    </row>
    <row r="85" spans="1:14" x14ac:dyDescent="0.25">
      <c r="A85" s="27">
        <v>2009</v>
      </c>
      <c r="B85" s="41">
        <v>26.53</v>
      </c>
      <c r="C85" s="41">
        <v>26</v>
      </c>
      <c r="D85" s="41">
        <v>26.63</v>
      </c>
      <c r="E85" s="41">
        <v>28.15</v>
      </c>
      <c r="F85" s="41">
        <v>28.57</v>
      </c>
      <c r="G85" s="41">
        <v>28.86</v>
      </c>
      <c r="H85" s="41">
        <v>28.46</v>
      </c>
      <c r="I85" s="41">
        <v>28.19</v>
      </c>
      <c r="J85" s="41">
        <v>28.92</v>
      </c>
      <c r="K85" s="41">
        <v>28.56</v>
      </c>
      <c r="L85" s="41">
        <v>27.6</v>
      </c>
      <c r="M85" s="41">
        <v>27.33</v>
      </c>
      <c r="N85" s="72">
        <f t="shared" si="18"/>
        <v>27.816666666666666</v>
      </c>
    </row>
    <row r="86" spans="1:14" x14ac:dyDescent="0.25">
      <c r="A86" s="27">
        <v>2010</v>
      </c>
      <c r="B86" s="41"/>
      <c r="C86" s="41">
        <v>27.73</v>
      </c>
      <c r="D86" s="41">
        <v>27.68</v>
      </c>
      <c r="E86" s="41">
        <v>28.82</v>
      </c>
      <c r="F86" s="41">
        <v>29.14</v>
      </c>
      <c r="G86" s="41">
        <v>29.17</v>
      </c>
      <c r="H86" s="41">
        <v>29.04</v>
      </c>
      <c r="I86" s="41">
        <v>29.22</v>
      </c>
      <c r="J86" s="41">
        <v>29.56</v>
      </c>
      <c r="K86" s="41">
        <v>28.82</v>
      </c>
      <c r="L86" s="41">
        <v>27.34</v>
      </c>
      <c r="M86" s="41">
        <v>26.01</v>
      </c>
      <c r="N86" s="72">
        <f t="shared" si="18"/>
        <v>28.41181818181818</v>
      </c>
    </row>
    <row r="87" spans="1:14" x14ac:dyDescent="0.25">
      <c r="A87" s="27">
        <v>2011</v>
      </c>
      <c r="B87" s="41">
        <v>26.36</v>
      </c>
      <c r="C87" s="41">
        <v>27.04</v>
      </c>
      <c r="D87" s="41">
        <v>27.2</v>
      </c>
      <c r="E87" s="41">
        <v>27.94</v>
      </c>
      <c r="F87" s="41">
        <v>28.82</v>
      </c>
      <c r="G87" s="41">
        <v>29.27</v>
      </c>
      <c r="H87" s="41">
        <v>28.77</v>
      </c>
      <c r="I87" s="41">
        <v>29.01</v>
      </c>
      <c r="J87" s="41">
        <v>29.29</v>
      </c>
      <c r="K87" s="41">
        <v>29.77</v>
      </c>
      <c r="L87" s="41">
        <v>28.69</v>
      </c>
      <c r="M87" s="41">
        <v>26.96</v>
      </c>
      <c r="N87" s="72">
        <f t="shared" si="18"/>
        <v>28.259999999999994</v>
      </c>
    </row>
    <row r="88" spans="1:14" x14ac:dyDescent="0.25">
      <c r="A88" s="27">
        <v>2012</v>
      </c>
      <c r="B88" s="41">
        <v>26.7</v>
      </c>
      <c r="C88" s="41">
        <v>27.09</v>
      </c>
      <c r="D88" s="41">
        <v>26.84</v>
      </c>
      <c r="E88" s="41">
        <v>28.36</v>
      </c>
      <c r="F88" s="41">
        <v>29.43</v>
      </c>
      <c r="G88" s="41">
        <v>29.59</v>
      </c>
      <c r="H88" s="41">
        <v>27.85</v>
      </c>
      <c r="I88" s="41">
        <v>28.73</v>
      </c>
      <c r="J88" s="41">
        <v>28.74</v>
      </c>
      <c r="K88" s="41">
        <v>28.59</v>
      </c>
      <c r="L88" s="41">
        <v>27.28</v>
      </c>
      <c r="M88" s="41">
        <v>26.64</v>
      </c>
      <c r="N88" s="72">
        <f t="shared" si="18"/>
        <v>27.986666666666661</v>
      </c>
    </row>
    <row r="89" spans="1:14" x14ac:dyDescent="0.25">
      <c r="A89" s="27">
        <v>2013</v>
      </c>
      <c r="B89" s="41">
        <v>26.96</v>
      </c>
      <c r="C89" s="41">
        <v>27.34</v>
      </c>
      <c r="D89" s="41">
        <v>27.26</v>
      </c>
      <c r="E89" s="41">
        <v>28.45</v>
      </c>
      <c r="F89" s="41">
        <v>28.49</v>
      </c>
      <c r="G89" s="41">
        <v>28.7</v>
      </c>
      <c r="H89" s="41">
        <v>27.84</v>
      </c>
      <c r="I89" s="41">
        <v>28.53</v>
      </c>
      <c r="J89" s="41">
        <v>29.17</v>
      </c>
      <c r="K89" s="41">
        <v>29.3</v>
      </c>
      <c r="L89" s="41">
        <v>28.64</v>
      </c>
      <c r="M89" s="41">
        <v>28.19</v>
      </c>
      <c r="N89" s="72">
        <f t="shared" si="18"/>
        <v>28.239166666666666</v>
      </c>
    </row>
    <row r="90" spans="1:14" x14ac:dyDescent="0.25">
      <c r="A90" s="27">
        <v>2014</v>
      </c>
      <c r="B90" s="41">
        <v>27.43</v>
      </c>
      <c r="C90" s="41">
        <v>27.47</v>
      </c>
      <c r="D90" s="41">
        <v>28.16</v>
      </c>
      <c r="E90" s="41">
        <v>28.34</v>
      </c>
      <c r="F90" s="41">
        <v>28.96</v>
      </c>
      <c r="G90" s="41">
        <v>28.94</v>
      </c>
      <c r="H90" s="41">
        <v>28.1</v>
      </c>
      <c r="I90" s="41">
        <v>28.14</v>
      </c>
      <c r="J90" s="41">
        <v>28.98</v>
      </c>
      <c r="K90" s="41">
        <v>28.45</v>
      </c>
      <c r="L90" s="41">
        <v>27.79</v>
      </c>
      <c r="M90" s="41">
        <v>27.02</v>
      </c>
      <c r="N90" s="72">
        <f t="shared" si="18"/>
        <v>28.148333333333337</v>
      </c>
    </row>
    <row r="91" spans="1:14" x14ac:dyDescent="0.25">
      <c r="A91" s="27">
        <v>2015</v>
      </c>
      <c r="B91" s="41">
        <v>26.93</v>
      </c>
      <c r="C91" s="41">
        <v>27.32</v>
      </c>
      <c r="D91" s="41">
        <v>27.97</v>
      </c>
      <c r="E91" s="41">
        <v>27.79</v>
      </c>
      <c r="F91" s="41">
        <v>28.05</v>
      </c>
      <c r="G91" s="41">
        <v>28.69</v>
      </c>
      <c r="H91" s="41">
        <v>27.85</v>
      </c>
      <c r="I91" s="41">
        <v>28.05</v>
      </c>
      <c r="J91" s="41">
        <v>28.5</v>
      </c>
      <c r="K91" s="41">
        <v>29.59</v>
      </c>
      <c r="L91" s="41">
        <v>28.57</v>
      </c>
      <c r="M91" s="41">
        <v>28.61</v>
      </c>
      <c r="N91" s="72">
        <f t="shared" si="18"/>
        <v>28.16</v>
      </c>
    </row>
    <row r="92" spans="1:14" x14ac:dyDescent="0.25">
      <c r="A92" s="27">
        <v>2016</v>
      </c>
      <c r="B92" s="41">
        <v>28.17</v>
      </c>
      <c r="C92" s="41">
        <v>27.64</v>
      </c>
      <c r="D92" s="41">
        <v>28.44</v>
      </c>
      <c r="E92" s="41">
        <v>29.31</v>
      </c>
      <c r="F92" s="41">
        <v>29.63</v>
      </c>
      <c r="G92" s="41">
        <v>29.42</v>
      </c>
      <c r="H92" s="41">
        <v>28.23</v>
      </c>
      <c r="I92" s="41">
        <v>28.57</v>
      </c>
      <c r="J92" s="41">
        <v>29.15</v>
      </c>
      <c r="K92" s="41">
        <v>29.28</v>
      </c>
      <c r="L92" s="41">
        <v>28.55</v>
      </c>
      <c r="M92" s="41">
        <v>27.99</v>
      </c>
      <c r="N92" s="72">
        <f t="shared" si="18"/>
        <v>28.698333333333338</v>
      </c>
    </row>
    <row r="93" spans="1:14" x14ac:dyDescent="0.25">
      <c r="A93" s="27">
        <v>2017</v>
      </c>
      <c r="B93" s="41">
        <v>27.56</v>
      </c>
      <c r="C93" s="41">
        <v>27.54</v>
      </c>
      <c r="D93" s="41">
        <v>27.85</v>
      </c>
      <c r="E93" s="41">
        <v>29.19</v>
      </c>
      <c r="F93" s="41">
        <v>29.88</v>
      </c>
      <c r="G93" s="41">
        <v>29.8</v>
      </c>
      <c r="H93" s="41">
        <v>28.8</v>
      </c>
      <c r="I93" s="41">
        <v>29.06</v>
      </c>
      <c r="J93" s="41">
        <v>29.84</v>
      </c>
      <c r="K93" s="41">
        <v>29.75</v>
      </c>
      <c r="L93" s="41">
        <v>29.07</v>
      </c>
      <c r="M93" s="41">
        <v>26.93</v>
      </c>
      <c r="N93" s="72">
        <f t="shared" si="18"/>
        <v>28.772499999999997</v>
      </c>
    </row>
    <row r="94" spans="1:14" x14ac:dyDescent="0.25">
      <c r="A94" s="27">
        <v>2018</v>
      </c>
      <c r="B94" s="41">
        <v>26.26</v>
      </c>
      <c r="C94" s="41">
        <v>26.59</v>
      </c>
      <c r="D94" s="41">
        <v>27.48</v>
      </c>
      <c r="E94" s="41">
        <v>28.1</v>
      </c>
      <c r="F94" s="41">
        <v>29.17</v>
      </c>
      <c r="G94" s="41">
        <v>28.98</v>
      </c>
      <c r="H94" s="41">
        <v>27.48</v>
      </c>
      <c r="I94" s="41">
        <v>28.2</v>
      </c>
      <c r="J94" s="41">
        <v>28.74</v>
      </c>
      <c r="K94" s="41">
        <v>28.97</v>
      </c>
      <c r="L94" s="41">
        <v>28.085999999999999</v>
      </c>
      <c r="M94" s="41">
        <v>27.82</v>
      </c>
      <c r="N94" s="72">
        <f t="shared" si="18"/>
        <v>27.989666666666668</v>
      </c>
    </row>
    <row r="95" spans="1:14" x14ac:dyDescent="0.25">
      <c r="A95" s="27">
        <v>2019</v>
      </c>
      <c r="B95" s="41">
        <v>27.495999999999999</v>
      </c>
      <c r="C95" s="41">
        <v>27.864999999999998</v>
      </c>
      <c r="D95" s="41">
        <v>27.606000000000002</v>
      </c>
      <c r="E95" s="41">
        <v>27.6</v>
      </c>
      <c r="F95" s="41">
        <v>28.954999999999998</v>
      </c>
      <c r="G95" s="41">
        <v>29.167000000000002</v>
      </c>
      <c r="H95" s="41">
        <v>28.216000000000001</v>
      </c>
      <c r="I95" s="41">
        <v>28.225999999999999</v>
      </c>
      <c r="J95" s="41">
        <v>28.852</v>
      </c>
      <c r="K95" s="41">
        <v>29.344999999999999</v>
      </c>
      <c r="L95" s="41">
        <v>28.372</v>
      </c>
      <c r="M95" s="41">
        <v>27.716000000000001</v>
      </c>
      <c r="N95" s="72">
        <f t="shared" si="18"/>
        <v>28.284666666666666</v>
      </c>
    </row>
    <row r="96" spans="1:14" x14ac:dyDescent="0.25">
      <c r="A96" s="27">
        <v>2020</v>
      </c>
      <c r="B96" s="41">
        <v>27.338999999999999</v>
      </c>
      <c r="C96" s="41">
        <v>27.494</v>
      </c>
      <c r="D96" s="41">
        <v>28.31</v>
      </c>
      <c r="E96" s="41">
        <v>28.518000000000001</v>
      </c>
      <c r="F96" s="41">
        <v>28.8</v>
      </c>
      <c r="G96" s="41">
        <v>29.626999999999999</v>
      </c>
      <c r="H96" s="41"/>
      <c r="I96" s="41"/>
      <c r="J96" s="41"/>
      <c r="K96" s="41">
        <v>29.538</v>
      </c>
      <c r="L96" s="41">
        <v>29.1</v>
      </c>
      <c r="M96" s="41">
        <v>27.314</v>
      </c>
      <c r="N96" s="72"/>
    </row>
    <row r="97" spans="1:14" x14ac:dyDescent="0.25">
      <c r="A97" s="27">
        <v>2021</v>
      </c>
      <c r="B97" s="41">
        <v>27.466999999999999</v>
      </c>
      <c r="C97" s="41">
        <v>27.733000000000001</v>
      </c>
      <c r="D97" s="41">
        <v>27.69</v>
      </c>
      <c r="E97" s="41">
        <v>28.286999999999999</v>
      </c>
      <c r="F97" s="41">
        <v>28.8</v>
      </c>
      <c r="G97" s="41">
        <v>28.98</v>
      </c>
      <c r="H97" s="41">
        <v>28.483000000000001</v>
      </c>
      <c r="I97" s="41">
        <v>27.908000000000001</v>
      </c>
      <c r="J97" s="41">
        <v>29.2</v>
      </c>
      <c r="K97" s="41">
        <v>29.282</v>
      </c>
      <c r="L97" s="41">
        <v>28.2</v>
      </c>
      <c r="M97" s="41">
        <v>27.141999999999999</v>
      </c>
      <c r="N97" s="72">
        <f t="shared" si="18"/>
        <v>28.26433333333333</v>
      </c>
    </row>
    <row r="98" spans="1:14" x14ac:dyDescent="0.25">
      <c r="A98" s="27">
        <v>2022</v>
      </c>
      <c r="B98" s="41">
        <v>27.478999999999999</v>
      </c>
      <c r="C98" s="41">
        <v>27.381</v>
      </c>
      <c r="D98" s="41">
        <v>27.747</v>
      </c>
      <c r="E98" s="41">
        <v>28.158000000000001</v>
      </c>
      <c r="F98" s="41">
        <v>29.193999999999999</v>
      </c>
      <c r="G98" s="41">
        <v>28.547000000000001</v>
      </c>
      <c r="H98" s="41">
        <v>28.055</v>
      </c>
      <c r="I98" s="41">
        <v>29.13</v>
      </c>
      <c r="J98" s="41">
        <v>29.704999999999998</v>
      </c>
      <c r="K98" s="41"/>
      <c r="L98" s="41"/>
      <c r="M98" s="41"/>
      <c r="N98" s="72"/>
    </row>
    <row r="99" spans="1:14" x14ac:dyDescent="0.25">
      <c r="A99" s="27">
        <v>2023</v>
      </c>
      <c r="B99" s="41"/>
      <c r="C99" s="41"/>
      <c r="D99" s="41"/>
      <c r="E99" s="41"/>
      <c r="F99" s="41"/>
      <c r="G99" s="41"/>
      <c r="H99" s="41"/>
      <c r="I99" s="41"/>
      <c r="J99" s="41"/>
      <c r="K99" s="41"/>
      <c r="L99" s="41"/>
      <c r="M99" s="41"/>
      <c r="N99" s="72"/>
    </row>
    <row r="100" spans="1:14" x14ac:dyDescent="0.25">
      <c r="A100" s="27">
        <v>2024</v>
      </c>
      <c r="B100" s="41"/>
      <c r="C100" s="41"/>
      <c r="D100" s="41"/>
      <c r="E100" s="41"/>
      <c r="F100" s="41"/>
      <c r="G100" s="41"/>
      <c r="H100" s="41"/>
      <c r="I100" s="41"/>
      <c r="J100" s="41"/>
      <c r="K100" s="41"/>
      <c r="L100" s="41"/>
      <c r="M100" s="41"/>
      <c r="N100" s="72"/>
    </row>
    <row r="101" spans="1:14" x14ac:dyDescent="0.25">
      <c r="A101" s="27">
        <v>2025</v>
      </c>
      <c r="B101" s="41"/>
      <c r="C101" s="41"/>
      <c r="D101" s="41"/>
      <c r="E101" s="41"/>
      <c r="F101" s="41"/>
      <c r="G101" s="41"/>
      <c r="H101" s="41"/>
      <c r="I101" s="41"/>
      <c r="J101" s="41"/>
      <c r="K101" s="41"/>
      <c r="L101" s="41"/>
      <c r="M101" s="41"/>
      <c r="N101" s="72"/>
    </row>
    <row r="102" spans="1:14" x14ac:dyDescent="0.25">
      <c r="A102" s="27">
        <v>2026</v>
      </c>
      <c r="B102" s="41"/>
      <c r="C102" s="41"/>
      <c r="D102" s="41"/>
      <c r="E102" s="41"/>
      <c r="F102" s="41"/>
      <c r="G102" s="41"/>
      <c r="H102" s="41"/>
      <c r="I102" s="41"/>
      <c r="J102" s="41"/>
      <c r="K102" s="41"/>
      <c r="L102" s="41"/>
      <c r="M102" s="41"/>
      <c r="N102" s="72"/>
    </row>
    <row r="103" spans="1:14" x14ac:dyDescent="0.25">
      <c r="A103" s="27">
        <v>2027</v>
      </c>
      <c r="B103" s="41"/>
      <c r="C103" s="41"/>
      <c r="D103" s="41"/>
      <c r="E103" s="41"/>
      <c r="F103" s="41"/>
      <c r="G103" s="41"/>
      <c r="H103" s="41"/>
      <c r="I103" s="41"/>
      <c r="J103" s="41"/>
      <c r="K103" s="41"/>
      <c r="L103" s="41"/>
      <c r="M103" s="41"/>
      <c r="N103" s="72"/>
    </row>
    <row r="104" spans="1:14" x14ac:dyDescent="0.25">
      <c r="A104" s="3"/>
    </row>
    <row r="105" spans="1:14" x14ac:dyDescent="0.25">
      <c r="A105" s="27" t="s">
        <v>78</v>
      </c>
      <c r="B105" s="41">
        <f t="shared" ref="B105:N105" si="19">AVERAGE(B81:B103)</f>
        <v>27.078187499999995</v>
      </c>
      <c r="C105" s="41">
        <f t="shared" si="19"/>
        <v>27.303117647058826</v>
      </c>
      <c r="D105" s="41">
        <f t="shared" si="19"/>
        <v>27.627235294117646</v>
      </c>
      <c r="E105" s="41">
        <f t="shared" si="19"/>
        <v>28.371941176470589</v>
      </c>
      <c r="F105" s="41">
        <f t="shared" si="19"/>
        <v>28.991055555555558</v>
      </c>
      <c r="G105" s="41">
        <f t="shared" si="19"/>
        <v>29.156166666666667</v>
      </c>
      <c r="H105" s="41">
        <f t="shared" si="19"/>
        <v>28.336117647058831</v>
      </c>
      <c r="I105" s="41">
        <f t="shared" si="19"/>
        <v>28.584352941176469</v>
      </c>
      <c r="J105" s="41">
        <f t="shared" si="19"/>
        <v>29.13982352941176</v>
      </c>
      <c r="K105" s="41">
        <f t="shared" si="19"/>
        <v>29.210882352941177</v>
      </c>
      <c r="L105" s="41">
        <f t="shared" si="19"/>
        <v>28.121058823529413</v>
      </c>
      <c r="M105" s="41">
        <f t="shared" si="19"/>
        <v>27.31658823529412</v>
      </c>
      <c r="N105" s="72">
        <f t="shared" si="19"/>
        <v>28.249087878787879</v>
      </c>
    </row>
    <row r="106" spans="1:14" x14ac:dyDescent="0.25">
      <c r="A106" s="27" t="s">
        <v>79</v>
      </c>
      <c r="B106" s="41">
        <f t="shared" ref="B106:N106" si="20">STDEV(B81:B103)</f>
        <v>0.51388419172027444</v>
      </c>
      <c r="C106" s="41">
        <f t="shared" si="20"/>
        <v>0.47684809981179277</v>
      </c>
      <c r="D106" s="41">
        <f t="shared" si="20"/>
        <v>0.52281300784933671</v>
      </c>
      <c r="E106" s="41">
        <f t="shared" si="20"/>
        <v>0.47804765329779531</v>
      </c>
      <c r="F106" s="41">
        <f t="shared" si="20"/>
        <v>0.42242444116875122</v>
      </c>
      <c r="G106" s="41">
        <f t="shared" si="20"/>
        <v>0.39927452593275142</v>
      </c>
      <c r="H106" s="41">
        <f t="shared" si="20"/>
        <v>0.47734904450948418</v>
      </c>
      <c r="I106" s="41">
        <f t="shared" si="20"/>
        <v>0.41626147749588654</v>
      </c>
      <c r="J106" s="41">
        <f t="shared" si="20"/>
        <v>0.37536386268761218</v>
      </c>
      <c r="K106" s="41">
        <f t="shared" si="20"/>
        <v>0.40052931889453214</v>
      </c>
      <c r="L106" s="41">
        <f t="shared" si="20"/>
        <v>0.61930611075907327</v>
      </c>
      <c r="M106" s="41">
        <f t="shared" si="20"/>
        <v>0.69700421975260707</v>
      </c>
      <c r="N106" s="72">
        <f t="shared" si="20"/>
        <v>0.26330731562871035</v>
      </c>
    </row>
    <row r="107" spans="1:14" x14ac:dyDescent="0.25">
      <c r="A107" s="27" t="s">
        <v>80</v>
      </c>
      <c r="B107" s="41">
        <f t="shared" ref="B107:N107" si="21">B106/B105*100</f>
        <v>1.8977791320791855</v>
      </c>
      <c r="C107" s="41">
        <f t="shared" si="21"/>
        <v>1.7464968871903179</v>
      </c>
      <c r="D107" s="41">
        <f t="shared" si="21"/>
        <v>1.8923826516967963</v>
      </c>
      <c r="E107" s="41">
        <f t="shared" si="21"/>
        <v>1.684931074417459</v>
      </c>
      <c r="F107" s="41">
        <f t="shared" si="21"/>
        <v>1.4570854115996545</v>
      </c>
      <c r="G107" s="41">
        <f t="shared" si="21"/>
        <v>1.3694342280915464</v>
      </c>
      <c r="H107" s="41">
        <f t="shared" si="21"/>
        <v>1.6845957885096197</v>
      </c>
      <c r="I107" s="41">
        <f t="shared" si="21"/>
        <v>1.4562564293566762</v>
      </c>
      <c r="J107" s="41">
        <f t="shared" si="21"/>
        <v>1.2881473434756576</v>
      </c>
      <c r="K107" s="41">
        <f t="shared" si="21"/>
        <v>1.3711647394115904</v>
      </c>
      <c r="L107" s="41">
        <f t="shared" si="21"/>
        <v>2.2022858906041205</v>
      </c>
      <c r="M107" s="41">
        <f t="shared" si="21"/>
        <v>2.5515786003321232</v>
      </c>
      <c r="N107" s="72">
        <f t="shared" si="21"/>
        <v>0.93209138913977718</v>
      </c>
    </row>
    <row r="108" spans="1:14" x14ac:dyDescent="0.25">
      <c r="A108" s="27" t="s">
        <v>81</v>
      </c>
      <c r="B108" s="41">
        <f t="shared" ref="B108:N108" si="22">MIN(B81:B103)</f>
        <v>26.26</v>
      </c>
      <c r="C108" s="41">
        <f t="shared" si="22"/>
        <v>26</v>
      </c>
      <c r="D108" s="41">
        <f t="shared" si="22"/>
        <v>26.63</v>
      </c>
      <c r="E108" s="41">
        <f t="shared" si="22"/>
        <v>27.6</v>
      </c>
      <c r="F108" s="41">
        <f t="shared" si="22"/>
        <v>28.05</v>
      </c>
      <c r="G108" s="41">
        <f t="shared" si="22"/>
        <v>28.547000000000001</v>
      </c>
      <c r="H108" s="41">
        <f t="shared" si="22"/>
        <v>27.48</v>
      </c>
      <c r="I108" s="41">
        <f t="shared" si="22"/>
        <v>27.908000000000001</v>
      </c>
      <c r="J108" s="41">
        <f t="shared" si="22"/>
        <v>28.5</v>
      </c>
      <c r="K108" s="41">
        <f t="shared" si="22"/>
        <v>28.45</v>
      </c>
      <c r="L108" s="41">
        <f t="shared" si="22"/>
        <v>27.01</v>
      </c>
      <c r="M108" s="41">
        <f t="shared" si="22"/>
        <v>26.01</v>
      </c>
      <c r="N108" s="72">
        <f t="shared" si="22"/>
        <v>27.816666666666666</v>
      </c>
    </row>
    <row r="109" spans="1:14" x14ac:dyDescent="0.25">
      <c r="A109" s="27" t="s">
        <v>82</v>
      </c>
      <c r="B109" s="41">
        <f t="shared" ref="B109:N109" si="23">MAX(B81:B103)</f>
        <v>28.17</v>
      </c>
      <c r="C109" s="41">
        <f t="shared" si="23"/>
        <v>27.864999999999998</v>
      </c>
      <c r="D109" s="41">
        <f t="shared" si="23"/>
        <v>28.44</v>
      </c>
      <c r="E109" s="41">
        <f t="shared" si="23"/>
        <v>29.31</v>
      </c>
      <c r="F109" s="41">
        <f t="shared" si="23"/>
        <v>29.88</v>
      </c>
      <c r="G109" s="41">
        <f t="shared" si="23"/>
        <v>29.84</v>
      </c>
      <c r="H109" s="41">
        <f t="shared" si="23"/>
        <v>29.35</v>
      </c>
      <c r="I109" s="41">
        <f t="shared" si="23"/>
        <v>29.22</v>
      </c>
      <c r="J109" s="41">
        <f t="shared" si="23"/>
        <v>29.84</v>
      </c>
      <c r="K109" s="41">
        <f t="shared" si="23"/>
        <v>29.77</v>
      </c>
      <c r="L109" s="41">
        <f t="shared" si="23"/>
        <v>29.1</v>
      </c>
      <c r="M109" s="41">
        <f t="shared" si="23"/>
        <v>28.61</v>
      </c>
      <c r="N109" s="72">
        <f t="shared" si="23"/>
        <v>28.772499999999997</v>
      </c>
    </row>
    <row r="110" spans="1:14" x14ac:dyDescent="0.25">
      <c r="A110" s="27" t="s">
        <v>83</v>
      </c>
      <c r="B110" s="41">
        <f t="shared" ref="B110:N110" si="24">QUARTILE(B81:B103,1)</f>
        <v>26.729999999999997</v>
      </c>
      <c r="C110" s="41">
        <f t="shared" si="24"/>
        <v>27.09</v>
      </c>
      <c r="D110" s="41">
        <f t="shared" si="24"/>
        <v>27.26</v>
      </c>
      <c r="E110" s="41">
        <f t="shared" si="24"/>
        <v>28.1</v>
      </c>
      <c r="F110" s="41">
        <f t="shared" si="24"/>
        <v>28.8</v>
      </c>
      <c r="G110" s="41">
        <f t="shared" si="24"/>
        <v>28.862500000000001</v>
      </c>
      <c r="H110" s="41">
        <f t="shared" si="24"/>
        <v>28.055</v>
      </c>
      <c r="I110" s="41">
        <f t="shared" si="24"/>
        <v>28.2</v>
      </c>
      <c r="J110" s="41">
        <f t="shared" si="24"/>
        <v>28.852</v>
      </c>
      <c r="K110" s="41">
        <f t="shared" si="24"/>
        <v>28.97</v>
      </c>
      <c r="L110" s="41">
        <f t="shared" si="24"/>
        <v>27.68</v>
      </c>
      <c r="M110" s="41">
        <f t="shared" si="24"/>
        <v>26.96</v>
      </c>
      <c r="N110" s="72">
        <f t="shared" si="24"/>
        <v>28.085416666666667</v>
      </c>
    </row>
    <row r="111" spans="1:14" x14ac:dyDescent="0.25">
      <c r="A111" s="27" t="s">
        <v>84</v>
      </c>
      <c r="B111" s="41">
        <f t="shared" ref="B111:N111" si="25">QUARTILE(B81:B103,2)</f>
        <v>26.995000000000001</v>
      </c>
      <c r="C111" s="41">
        <f t="shared" si="25"/>
        <v>27.381</v>
      </c>
      <c r="D111" s="41">
        <f t="shared" si="25"/>
        <v>27.69</v>
      </c>
      <c r="E111" s="41">
        <f t="shared" si="25"/>
        <v>28.286999999999999</v>
      </c>
      <c r="F111" s="41">
        <f t="shared" si="25"/>
        <v>28.9575</v>
      </c>
      <c r="G111" s="41">
        <f t="shared" si="25"/>
        <v>29.073500000000003</v>
      </c>
      <c r="H111" s="41">
        <f t="shared" si="25"/>
        <v>28.24</v>
      </c>
      <c r="I111" s="41">
        <f t="shared" si="25"/>
        <v>28.57</v>
      </c>
      <c r="J111" s="41">
        <f t="shared" si="25"/>
        <v>29.15</v>
      </c>
      <c r="K111" s="41">
        <f t="shared" si="25"/>
        <v>29.3</v>
      </c>
      <c r="L111" s="41">
        <f t="shared" si="25"/>
        <v>28.2</v>
      </c>
      <c r="M111" s="41">
        <f t="shared" si="25"/>
        <v>27.33</v>
      </c>
      <c r="N111" s="72">
        <f t="shared" si="25"/>
        <v>28.239166666666666</v>
      </c>
    </row>
    <row r="112" spans="1:14" x14ac:dyDescent="0.25">
      <c r="A112" s="27" t="s">
        <v>85</v>
      </c>
      <c r="B112" s="41">
        <f t="shared" ref="B112:N112" si="26">QUARTILE(B81:B103,3)</f>
        <v>27.47</v>
      </c>
      <c r="C112" s="41">
        <f t="shared" si="26"/>
        <v>27.64</v>
      </c>
      <c r="D112" s="41">
        <f t="shared" si="26"/>
        <v>27.97</v>
      </c>
      <c r="E112" s="41">
        <f t="shared" si="26"/>
        <v>28.518000000000001</v>
      </c>
      <c r="F112" s="41">
        <f t="shared" si="26"/>
        <v>29.187999999999999</v>
      </c>
      <c r="G112" s="41">
        <f t="shared" si="26"/>
        <v>29.509999999999998</v>
      </c>
      <c r="H112" s="41">
        <f t="shared" si="26"/>
        <v>28.58</v>
      </c>
      <c r="I112" s="41">
        <f t="shared" si="26"/>
        <v>29.01</v>
      </c>
      <c r="J112" s="41">
        <f t="shared" si="26"/>
        <v>29.44</v>
      </c>
      <c r="K112" s="41">
        <f t="shared" si="26"/>
        <v>29.43</v>
      </c>
      <c r="L112" s="41">
        <f t="shared" si="26"/>
        <v>28.57</v>
      </c>
      <c r="M112" s="41">
        <f t="shared" si="26"/>
        <v>27.72</v>
      </c>
      <c r="N112" s="72">
        <f t="shared" si="26"/>
        <v>28.348242424242422</v>
      </c>
    </row>
    <row r="113" spans="1:14" x14ac:dyDescent="0.25">
      <c r="A113" s="27"/>
      <c r="B113" s="41"/>
      <c r="C113" s="41"/>
      <c r="D113" s="41"/>
      <c r="E113" s="41"/>
      <c r="F113" s="41"/>
      <c r="G113" s="41"/>
      <c r="H113" s="41"/>
      <c r="I113" s="41"/>
      <c r="J113" s="41"/>
      <c r="K113" s="41"/>
      <c r="L113" s="41"/>
      <c r="M113" s="41"/>
      <c r="N113" s="72"/>
    </row>
    <row r="114" spans="1:14" x14ac:dyDescent="0.25">
      <c r="A114" s="27"/>
      <c r="B114" s="41"/>
      <c r="C114" s="41"/>
      <c r="D114" s="41"/>
      <c r="E114" s="41"/>
      <c r="F114" s="41"/>
      <c r="G114" s="41"/>
      <c r="H114" s="41"/>
      <c r="I114" s="41"/>
      <c r="J114" s="41"/>
      <c r="K114" s="41"/>
      <c r="L114" s="41"/>
      <c r="M114" s="41"/>
      <c r="N114" s="72"/>
    </row>
    <row r="115" spans="1:14" ht="15.75" x14ac:dyDescent="0.25">
      <c r="A115" s="23" t="s">
        <v>234</v>
      </c>
      <c r="N115" s="37"/>
    </row>
    <row r="116" spans="1:14" ht="15.75" x14ac:dyDescent="0.25">
      <c r="A116" s="24" t="s">
        <v>64</v>
      </c>
      <c r="B116" s="48" t="s">
        <v>65</v>
      </c>
      <c r="C116" s="48" t="s">
        <v>66</v>
      </c>
      <c r="D116" s="48" t="s">
        <v>67</v>
      </c>
      <c r="E116" s="48" t="s">
        <v>68</v>
      </c>
      <c r="F116" s="48" t="s">
        <v>69</v>
      </c>
      <c r="G116" s="48" t="s">
        <v>70</v>
      </c>
      <c r="H116" s="48" t="s">
        <v>71</v>
      </c>
      <c r="I116" s="48" t="s">
        <v>72</v>
      </c>
      <c r="J116" s="48" t="s">
        <v>73</v>
      </c>
      <c r="K116" s="48" t="s">
        <v>74</v>
      </c>
      <c r="L116" s="48" t="s">
        <v>75</v>
      </c>
      <c r="M116" s="48" t="s">
        <v>76</v>
      </c>
      <c r="N116" s="71" t="s">
        <v>77</v>
      </c>
    </row>
    <row r="117" spans="1:14" x14ac:dyDescent="0.25">
      <c r="A117" s="27">
        <v>1999</v>
      </c>
      <c r="B117"/>
      <c r="C117"/>
      <c r="D117"/>
      <c r="E117"/>
      <c r="F117"/>
      <c r="G117" s="41">
        <v>29.7</v>
      </c>
      <c r="H117" s="41">
        <v>28.85</v>
      </c>
      <c r="I117" s="41">
        <v>28.58</v>
      </c>
      <c r="J117" s="41">
        <v>29.4</v>
      </c>
      <c r="K117" s="41">
        <v>29.3</v>
      </c>
      <c r="L117" s="41">
        <v>28.03</v>
      </c>
      <c r="M117" s="41">
        <v>25.7</v>
      </c>
      <c r="N117" s="72"/>
    </row>
    <row r="118" spans="1:14" x14ac:dyDescent="0.25">
      <c r="A118" s="27">
        <v>2000</v>
      </c>
      <c r="B118" s="41">
        <v>25.85</v>
      </c>
      <c r="C118" s="41">
        <v>26.63</v>
      </c>
      <c r="D118" s="41">
        <v>26.64</v>
      </c>
      <c r="E118" s="41">
        <v>28</v>
      </c>
      <c r="F118" s="41">
        <v>28.72</v>
      </c>
      <c r="G118" s="41">
        <v>28.35</v>
      </c>
      <c r="H118" s="41">
        <v>27.65</v>
      </c>
      <c r="I118" s="41">
        <v>28.04</v>
      </c>
      <c r="J118" s="41">
        <v>29.7</v>
      </c>
      <c r="K118" s="41">
        <v>29.3</v>
      </c>
      <c r="L118" s="41">
        <v>28.53</v>
      </c>
      <c r="M118" s="41">
        <v>27.6</v>
      </c>
      <c r="N118" s="72"/>
    </row>
    <row r="119" spans="1:14" x14ac:dyDescent="0.25">
      <c r="A119" s="27">
        <v>2001</v>
      </c>
      <c r="B119" s="41">
        <v>27.15</v>
      </c>
      <c r="C119" s="41">
        <v>27.02</v>
      </c>
      <c r="D119" s="41">
        <v>27.88</v>
      </c>
      <c r="E119" s="41">
        <v>28</v>
      </c>
      <c r="F119" s="41">
        <v>28.8</v>
      </c>
      <c r="G119" s="41">
        <v>29.25</v>
      </c>
      <c r="H119" s="41">
        <v>28.23</v>
      </c>
      <c r="I119" s="41">
        <v>29.03</v>
      </c>
      <c r="J119" s="41">
        <v>29.13</v>
      </c>
      <c r="K119" s="41">
        <v>29.32</v>
      </c>
      <c r="L119" s="41">
        <v>27.8</v>
      </c>
      <c r="M119" s="41">
        <v>27.53</v>
      </c>
      <c r="N119" s="72">
        <f t="shared" ref="N119:N136" si="27">AVERAGE(B119:M119)</f>
        <v>28.261666666666667</v>
      </c>
    </row>
    <row r="120" spans="1:14" x14ac:dyDescent="0.25">
      <c r="A120" s="27">
        <v>2002</v>
      </c>
      <c r="B120" s="41">
        <v>27.35</v>
      </c>
      <c r="C120" s="41">
        <v>27.83</v>
      </c>
      <c r="D120" s="41">
        <v>27.98</v>
      </c>
      <c r="E120" s="41">
        <v>28.18</v>
      </c>
      <c r="F120" s="41">
        <v>28.76</v>
      </c>
      <c r="G120" s="41">
        <v>29.48</v>
      </c>
      <c r="H120" s="41">
        <v>28.2</v>
      </c>
      <c r="I120" s="41">
        <v>27.88</v>
      </c>
      <c r="J120" s="41">
        <v>29.58</v>
      </c>
      <c r="K120" s="41">
        <v>29.44</v>
      </c>
      <c r="L120" s="41">
        <v>28.33</v>
      </c>
      <c r="M120" s="41">
        <v>27.88</v>
      </c>
      <c r="N120" s="72"/>
    </row>
    <row r="121" spans="1:14" x14ac:dyDescent="0.25">
      <c r="A121" s="27">
        <v>2003</v>
      </c>
      <c r="B121" s="41">
        <v>28.04</v>
      </c>
      <c r="C121" s="41">
        <v>28.08</v>
      </c>
      <c r="D121" s="41">
        <v>29.37</v>
      </c>
      <c r="E121" s="41">
        <v>29.5</v>
      </c>
      <c r="F121" s="41">
        <v>29.18</v>
      </c>
      <c r="G121" s="41">
        <v>29.68</v>
      </c>
      <c r="H121" s="41">
        <v>28.55</v>
      </c>
      <c r="I121" s="41">
        <v>29.13</v>
      </c>
      <c r="J121" s="41">
        <v>29.98</v>
      </c>
      <c r="K121" s="41">
        <v>29.9</v>
      </c>
      <c r="L121" s="41">
        <v>29.18</v>
      </c>
      <c r="M121" s="41">
        <v>27.3</v>
      </c>
      <c r="N121" s="72"/>
    </row>
    <row r="122" spans="1:14" x14ac:dyDescent="0.25">
      <c r="A122" s="27">
        <v>2004</v>
      </c>
      <c r="B122" s="41">
        <v>27.35</v>
      </c>
      <c r="C122" s="41">
        <v>27.98</v>
      </c>
      <c r="D122" s="41">
        <v>27.43</v>
      </c>
      <c r="E122" s="41">
        <v>28.63</v>
      </c>
      <c r="F122" s="41">
        <v>28.23</v>
      </c>
      <c r="G122" s="41">
        <v>28.7</v>
      </c>
      <c r="H122" s="41">
        <v>28.17</v>
      </c>
      <c r="I122" s="41">
        <v>28.3</v>
      </c>
      <c r="J122" s="41">
        <v>29.85</v>
      </c>
      <c r="K122" s="41">
        <v>29.88</v>
      </c>
      <c r="L122" s="41">
        <v>28.07</v>
      </c>
      <c r="M122" s="41">
        <v>26.9</v>
      </c>
      <c r="N122" s="72">
        <f t="shared" si="27"/>
        <v>28.290833333333328</v>
      </c>
    </row>
    <row r="123" spans="1:14" x14ac:dyDescent="0.25">
      <c r="A123" s="27">
        <v>2005</v>
      </c>
      <c r="B123" s="41">
        <v>26.43</v>
      </c>
      <c r="C123" s="41">
        <v>26.67</v>
      </c>
      <c r="D123" s="41">
        <v>29.47</v>
      </c>
      <c r="E123" s="41">
        <v>28.7</v>
      </c>
      <c r="F123" s="41">
        <v>29.6</v>
      </c>
      <c r="G123" s="41">
        <v>30.12</v>
      </c>
      <c r="H123" s="41">
        <v>29.93</v>
      </c>
      <c r="I123" s="41">
        <v>28.7</v>
      </c>
      <c r="J123" s="41">
        <v>29.32</v>
      </c>
      <c r="K123" s="41">
        <v>30.1</v>
      </c>
      <c r="L123" s="41">
        <v>28.16</v>
      </c>
      <c r="M123" s="41">
        <v>27.63</v>
      </c>
      <c r="N123" s="72">
        <f t="shared" si="27"/>
        <v>28.735833333333336</v>
      </c>
    </row>
    <row r="124" spans="1:14" x14ac:dyDescent="0.25">
      <c r="A124" s="27">
        <v>2006</v>
      </c>
      <c r="B124" s="41">
        <v>27.37</v>
      </c>
      <c r="C124" s="41">
        <v>27.3</v>
      </c>
      <c r="D124" s="41">
        <v>27.5</v>
      </c>
      <c r="E124" s="41">
        <v>27.9</v>
      </c>
      <c r="F124" s="41">
        <v>29.3</v>
      </c>
      <c r="G124" s="41">
        <v>29.08</v>
      </c>
      <c r="H124" s="41">
        <v>28.93</v>
      </c>
      <c r="I124" s="41">
        <v>29.05</v>
      </c>
      <c r="J124" s="41">
        <v>29.2</v>
      </c>
      <c r="K124" s="41">
        <v>29.6</v>
      </c>
      <c r="L124" s="41">
        <v>28.58</v>
      </c>
      <c r="M124" s="41">
        <v>27.9</v>
      </c>
      <c r="N124" s="72">
        <f t="shared" si="27"/>
        <v>28.47583333333333</v>
      </c>
    </row>
    <row r="125" spans="1:14" x14ac:dyDescent="0.25">
      <c r="A125" s="27">
        <v>2007</v>
      </c>
      <c r="B125" s="41">
        <v>27.45</v>
      </c>
      <c r="C125" s="41">
        <v>28.4</v>
      </c>
      <c r="D125" s="41">
        <v>28.58</v>
      </c>
      <c r="E125" s="41">
        <v>29.35</v>
      </c>
      <c r="F125" s="41">
        <v>29.52</v>
      </c>
      <c r="G125" s="41">
        <v>30.27</v>
      </c>
      <c r="H125" s="41">
        <v>28.73</v>
      </c>
      <c r="I125" s="41">
        <v>29.48</v>
      </c>
      <c r="J125" s="41">
        <v>29.93</v>
      </c>
      <c r="K125" s="41">
        <v>29.9</v>
      </c>
      <c r="L125" s="41">
        <v>27.83</v>
      </c>
      <c r="M125" s="41">
        <v>27.7</v>
      </c>
      <c r="N125" s="72">
        <f t="shared" si="27"/>
        <v>28.928333333333327</v>
      </c>
    </row>
    <row r="126" spans="1:14" x14ac:dyDescent="0.25">
      <c r="A126" s="27">
        <v>2008</v>
      </c>
      <c r="B126" s="41">
        <v>27.23</v>
      </c>
      <c r="C126" s="41">
        <v>27.7</v>
      </c>
      <c r="D126" s="41">
        <v>28.4</v>
      </c>
      <c r="E126" s="41">
        <v>28.6</v>
      </c>
      <c r="F126" s="41">
        <v>29.18</v>
      </c>
      <c r="G126" s="41">
        <v>29.55</v>
      </c>
      <c r="H126" s="41">
        <v>28.32</v>
      </c>
      <c r="I126" s="41">
        <v>29.03</v>
      </c>
      <c r="J126" s="41">
        <v>29.65</v>
      </c>
      <c r="K126" s="41">
        <v>30.2</v>
      </c>
      <c r="L126" s="41">
        <v>28.5</v>
      </c>
      <c r="M126" s="41">
        <v>27.08</v>
      </c>
      <c r="N126" s="72">
        <f t="shared" si="27"/>
        <v>28.62</v>
      </c>
    </row>
    <row r="127" spans="1:14" x14ac:dyDescent="0.25">
      <c r="A127" s="27">
        <v>2009</v>
      </c>
      <c r="B127" s="41">
        <v>27.08</v>
      </c>
      <c r="C127" s="41">
        <v>26.6</v>
      </c>
      <c r="D127" s="41">
        <v>26.98</v>
      </c>
      <c r="E127" s="41">
        <v>28.67</v>
      </c>
      <c r="F127" s="41">
        <v>28.88</v>
      </c>
      <c r="G127" s="41">
        <v>29.44</v>
      </c>
      <c r="H127" s="41">
        <v>28.83</v>
      </c>
      <c r="I127" s="41">
        <v>28.28</v>
      </c>
      <c r="J127" s="41">
        <v>29.43</v>
      </c>
      <c r="K127" s="41">
        <v>28.96</v>
      </c>
      <c r="L127" s="41">
        <v>28.28</v>
      </c>
      <c r="M127" s="41">
        <v>27.63</v>
      </c>
      <c r="N127" s="72">
        <f t="shared" si="27"/>
        <v>28.255000000000006</v>
      </c>
    </row>
    <row r="128" spans="1:14" x14ac:dyDescent="0.25">
      <c r="A128" s="27">
        <v>2010</v>
      </c>
      <c r="B128" s="41">
        <v>28.1</v>
      </c>
      <c r="C128" s="41">
        <v>28.1</v>
      </c>
      <c r="D128" s="41">
        <v>28.25</v>
      </c>
      <c r="E128" s="41">
        <v>29.85</v>
      </c>
      <c r="F128" s="41">
        <v>29.6</v>
      </c>
      <c r="G128" s="41">
        <v>29.6</v>
      </c>
      <c r="H128" s="41">
        <v>29.35</v>
      </c>
      <c r="I128" s="41">
        <v>29.46</v>
      </c>
      <c r="J128" s="41">
        <v>29.9</v>
      </c>
      <c r="K128" s="41">
        <v>30.4</v>
      </c>
      <c r="L128" s="41">
        <v>28.23</v>
      </c>
      <c r="M128" s="41">
        <v>26.83</v>
      </c>
      <c r="N128" s="72">
        <f t="shared" si="27"/>
        <v>28.972499999999997</v>
      </c>
    </row>
    <row r="129" spans="1:14" x14ac:dyDescent="0.25">
      <c r="A129" s="27">
        <v>2011</v>
      </c>
      <c r="B129" s="41">
        <v>26.6</v>
      </c>
      <c r="C129" s="41">
        <v>27.6</v>
      </c>
      <c r="D129" s="41">
        <v>27.93</v>
      </c>
      <c r="E129" s="41">
        <v>28.13</v>
      </c>
      <c r="F129" s="41">
        <v>28.97</v>
      </c>
      <c r="G129" s="41">
        <v>29.63</v>
      </c>
      <c r="H129" s="41">
        <v>29.1</v>
      </c>
      <c r="I129" s="41">
        <v>29.47</v>
      </c>
      <c r="J129" s="41">
        <v>29.68</v>
      </c>
      <c r="K129" s="41">
        <v>29.6</v>
      </c>
      <c r="L129" s="41">
        <v>28.33</v>
      </c>
      <c r="M129" s="41">
        <v>27.17</v>
      </c>
      <c r="N129" s="72">
        <f t="shared" si="27"/>
        <v>28.517499999999998</v>
      </c>
    </row>
    <row r="130" spans="1:14" x14ac:dyDescent="0.25">
      <c r="A130" s="27">
        <v>2012</v>
      </c>
      <c r="B130" s="41">
        <v>27.1</v>
      </c>
      <c r="C130" s="41">
        <v>27.4</v>
      </c>
      <c r="D130" s="41">
        <v>27.52</v>
      </c>
      <c r="E130" s="41">
        <v>28.5</v>
      </c>
      <c r="F130" s="41">
        <v>29.9</v>
      </c>
      <c r="G130" s="41">
        <v>29.5</v>
      </c>
      <c r="H130" s="41">
        <v>28.37</v>
      </c>
      <c r="I130" s="41">
        <v>29.5</v>
      </c>
      <c r="J130" s="41">
        <v>29.18</v>
      </c>
      <c r="K130" s="41">
        <v>29.34</v>
      </c>
      <c r="L130" s="41">
        <v>27.77</v>
      </c>
      <c r="M130" s="41">
        <v>27.6</v>
      </c>
      <c r="N130" s="72">
        <f t="shared" si="27"/>
        <v>28.473333333333329</v>
      </c>
    </row>
    <row r="131" spans="1:14" x14ac:dyDescent="0.25">
      <c r="A131" s="27">
        <v>2013</v>
      </c>
      <c r="B131" s="41">
        <v>27.58</v>
      </c>
      <c r="C131" s="41">
        <v>27.9</v>
      </c>
      <c r="D131" s="41">
        <v>28</v>
      </c>
      <c r="E131" s="41">
        <v>28.73</v>
      </c>
      <c r="F131" s="41">
        <v>28.65</v>
      </c>
      <c r="G131" s="41">
        <v>28.85</v>
      </c>
      <c r="H131" s="41">
        <v>27.8</v>
      </c>
      <c r="I131" s="41">
        <v>28.85</v>
      </c>
      <c r="J131" s="41">
        <v>29.77</v>
      </c>
      <c r="K131" s="41">
        <v>29.8</v>
      </c>
      <c r="L131" s="41">
        <v>29.05</v>
      </c>
      <c r="M131" s="41">
        <v>28.35</v>
      </c>
      <c r="N131" s="72">
        <f t="shared" si="27"/>
        <v>28.610833333333336</v>
      </c>
    </row>
    <row r="132" spans="1:14" x14ac:dyDescent="0.25">
      <c r="A132" s="27">
        <v>2014</v>
      </c>
      <c r="B132" s="41">
        <v>27.77</v>
      </c>
      <c r="C132" s="41">
        <v>27.75</v>
      </c>
      <c r="D132" s="41">
        <v>28.6</v>
      </c>
      <c r="E132" s="41">
        <v>28.93</v>
      </c>
      <c r="F132" s="41">
        <v>28.97</v>
      </c>
      <c r="G132" s="41">
        <v>29.13</v>
      </c>
      <c r="H132" s="41">
        <v>28.47</v>
      </c>
      <c r="I132" s="41">
        <v>28.4</v>
      </c>
      <c r="J132" s="41">
        <v>28.85</v>
      </c>
      <c r="K132" s="41">
        <v>28.75</v>
      </c>
      <c r="L132" s="41">
        <v>28.53</v>
      </c>
      <c r="M132" s="41">
        <v>27.35</v>
      </c>
      <c r="N132" s="72">
        <f t="shared" si="27"/>
        <v>28.458333333333332</v>
      </c>
    </row>
    <row r="133" spans="1:14" x14ac:dyDescent="0.25">
      <c r="A133" s="27">
        <v>2015</v>
      </c>
      <c r="B133" s="41">
        <v>27.55</v>
      </c>
      <c r="C133" s="41">
        <v>27</v>
      </c>
      <c r="D133" s="41">
        <v>28.12</v>
      </c>
      <c r="E133" s="41">
        <v>29</v>
      </c>
      <c r="F133" s="41">
        <v>29.5</v>
      </c>
      <c r="G133"/>
      <c r="H133"/>
      <c r="I133"/>
      <c r="J133"/>
      <c r="K133"/>
      <c r="L133"/>
      <c r="M133"/>
      <c r="N133" s="72">
        <f t="shared" si="27"/>
        <v>28.234000000000002</v>
      </c>
    </row>
    <row r="134" spans="1:14" x14ac:dyDescent="0.25">
      <c r="A134" s="27">
        <v>2016</v>
      </c>
      <c r="B134" s="41"/>
      <c r="C134" s="41"/>
      <c r="D134" s="41">
        <v>28.77</v>
      </c>
      <c r="E134" s="41">
        <v>29.5</v>
      </c>
      <c r="F134" s="41">
        <v>29.3</v>
      </c>
      <c r="G134" s="41">
        <v>29.82</v>
      </c>
      <c r="H134" s="41">
        <v>28.48</v>
      </c>
      <c r="I134" s="41">
        <v>28.7</v>
      </c>
      <c r="J134" s="41">
        <v>29.4</v>
      </c>
      <c r="K134" s="41">
        <v>30.03</v>
      </c>
      <c r="L134" s="41">
        <v>29.17</v>
      </c>
      <c r="M134" s="41">
        <v>28.3</v>
      </c>
      <c r="N134" s="72">
        <f t="shared" si="27"/>
        <v>29.146999999999998</v>
      </c>
    </row>
    <row r="135" spans="1:14" x14ac:dyDescent="0.25">
      <c r="A135" s="27">
        <v>2017</v>
      </c>
      <c r="B135" s="41">
        <v>27.9</v>
      </c>
      <c r="C135" s="41">
        <v>28.17</v>
      </c>
      <c r="D135" s="41">
        <v>28.62</v>
      </c>
      <c r="E135" s="41">
        <v>29.3</v>
      </c>
      <c r="F135" s="41">
        <v>30.3</v>
      </c>
      <c r="G135" s="41">
        <v>30.15</v>
      </c>
      <c r="H135" s="41">
        <v>28.98</v>
      </c>
      <c r="I135" s="41">
        <v>29.52</v>
      </c>
      <c r="J135" s="41">
        <v>30.48</v>
      </c>
      <c r="K135" s="41">
        <v>30.16</v>
      </c>
      <c r="L135" s="41">
        <v>29.2</v>
      </c>
      <c r="M135" s="41">
        <v>27.33</v>
      </c>
      <c r="N135" s="72">
        <f t="shared" si="27"/>
        <v>29.175833333333333</v>
      </c>
    </row>
    <row r="136" spans="1:14" x14ac:dyDescent="0.25">
      <c r="A136" s="27">
        <v>2018</v>
      </c>
      <c r="B136" s="41">
        <v>26.53</v>
      </c>
      <c r="C136" s="41">
        <v>27</v>
      </c>
      <c r="D136" s="41">
        <v>27.85</v>
      </c>
      <c r="E136" s="41">
        <v>28.4</v>
      </c>
      <c r="F136" s="41">
        <v>29.6</v>
      </c>
      <c r="G136" s="41">
        <v>28.87</v>
      </c>
      <c r="H136" s="41">
        <v>27.55</v>
      </c>
      <c r="I136" s="41">
        <v>28.38</v>
      </c>
      <c r="J136" s="41">
        <v>29.43</v>
      </c>
      <c r="K136" s="41">
        <v>29.14</v>
      </c>
      <c r="L136" s="41">
        <v>28.524999999999999</v>
      </c>
      <c r="M136" s="41">
        <v>28.375</v>
      </c>
      <c r="N136" s="72">
        <f t="shared" si="27"/>
        <v>28.304166666666664</v>
      </c>
    </row>
    <row r="137" spans="1:14" x14ac:dyDescent="0.25">
      <c r="A137" s="27">
        <v>2019</v>
      </c>
      <c r="B137" s="41">
        <v>28.02</v>
      </c>
      <c r="C137" s="41">
        <v>28.475000000000001</v>
      </c>
      <c r="D137" s="41">
        <v>28.05</v>
      </c>
      <c r="E137" s="41">
        <v>28.5</v>
      </c>
      <c r="F137" s="41">
        <v>29.3</v>
      </c>
      <c r="G137" s="41">
        <v>29.975000000000001</v>
      </c>
      <c r="H137" s="41">
        <v>28.46</v>
      </c>
      <c r="I137" s="41">
        <v>29.05</v>
      </c>
      <c r="J137" s="41">
        <v>29.625</v>
      </c>
      <c r="K137" s="41">
        <v>29.42</v>
      </c>
      <c r="L137" s="41">
        <v>28.65</v>
      </c>
      <c r="M137" s="41">
        <v>27.86</v>
      </c>
      <c r="N137" s="72"/>
    </row>
    <row r="138" spans="1:14" x14ac:dyDescent="0.25">
      <c r="A138" s="27">
        <v>2020</v>
      </c>
      <c r="B138" s="41">
        <v>27.675000000000001</v>
      </c>
      <c r="C138" s="41"/>
      <c r="D138" s="41"/>
      <c r="E138" s="41"/>
      <c r="F138" s="41"/>
      <c r="G138" s="41"/>
      <c r="H138" s="41"/>
      <c r="I138" s="41"/>
      <c r="J138" s="41"/>
      <c r="K138" s="41"/>
      <c r="L138" s="41"/>
      <c r="M138" s="41"/>
      <c r="N138" s="72"/>
    </row>
    <row r="139" spans="1:14" x14ac:dyDescent="0.25">
      <c r="A139" s="27">
        <v>2021</v>
      </c>
      <c r="B139" s="41"/>
      <c r="C139" s="41"/>
      <c r="D139" s="41"/>
      <c r="E139" s="41"/>
      <c r="F139" s="41"/>
      <c r="G139" s="41"/>
      <c r="H139" s="41"/>
      <c r="I139" s="41"/>
      <c r="J139" s="41"/>
      <c r="K139" s="41"/>
      <c r="L139" s="41"/>
      <c r="M139" s="41"/>
      <c r="N139" s="72"/>
    </row>
    <row r="140" spans="1:14" x14ac:dyDescent="0.25">
      <c r="A140" s="27">
        <v>2022</v>
      </c>
      <c r="B140" s="41"/>
      <c r="C140" s="41"/>
      <c r="D140" s="41"/>
      <c r="E140" s="41"/>
      <c r="F140" s="41"/>
      <c r="G140" s="41"/>
      <c r="H140" s="41"/>
      <c r="I140" s="41"/>
      <c r="J140" s="41"/>
      <c r="K140" s="41"/>
      <c r="L140" s="41"/>
      <c r="M140" s="41"/>
      <c r="N140" s="72"/>
    </row>
    <row r="141" spans="1:14" x14ac:dyDescent="0.25">
      <c r="A141" s="27">
        <v>2023</v>
      </c>
      <c r="B141" s="41"/>
      <c r="C141" s="41"/>
      <c r="D141" s="41"/>
      <c r="E141" s="41"/>
      <c r="F141" s="41"/>
      <c r="G141" s="41"/>
      <c r="H141" s="41"/>
      <c r="I141" s="41"/>
      <c r="J141" s="41"/>
      <c r="K141" s="41"/>
      <c r="L141" s="41"/>
      <c r="M141" s="41"/>
      <c r="N141" s="72"/>
    </row>
    <row r="142" spans="1:14" x14ac:dyDescent="0.25">
      <c r="A142" s="27">
        <v>2024</v>
      </c>
      <c r="B142" s="41"/>
      <c r="C142" s="41"/>
      <c r="D142" s="41"/>
      <c r="E142" s="41"/>
      <c r="F142" s="41"/>
      <c r="G142" s="41"/>
      <c r="H142" s="41"/>
      <c r="I142" s="41"/>
      <c r="J142" s="41"/>
      <c r="K142" s="41"/>
      <c r="L142" s="41"/>
      <c r="M142" s="41"/>
      <c r="N142" s="72"/>
    </row>
    <row r="143" spans="1:14" x14ac:dyDescent="0.25">
      <c r="A143" s="27">
        <v>2025</v>
      </c>
      <c r="B143" s="41"/>
      <c r="C143" s="41"/>
      <c r="D143" s="41"/>
      <c r="E143" s="41"/>
      <c r="F143" s="41"/>
      <c r="G143" s="41"/>
      <c r="H143" s="41"/>
      <c r="I143" s="41"/>
      <c r="J143" s="41"/>
      <c r="K143" s="41"/>
      <c r="L143" s="41"/>
      <c r="M143" s="41"/>
      <c r="N143" s="72"/>
    </row>
    <row r="144" spans="1:14" x14ac:dyDescent="0.25">
      <c r="A144" s="27">
        <v>2026</v>
      </c>
      <c r="B144" s="41"/>
      <c r="C144" s="41"/>
      <c r="D144" s="41"/>
      <c r="E144" s="41"/>
      <c r="F144" s="41"/>
      <c r="G144" s="41"/>
      <c r="H144" s="41"/>
      <c r="I144" s="41"/>
      <c r="J144" s="41"/>
      <c r="K144" s="41"/>
      <c r="L144" s="41"/>
      <c r="M144" s="41"/>
      <c r="N144" s="72"/>
    </row>
    <row r="145" spans="1:14" x14ac:dyDescent="0.25">
      <c r="A145" s="27">
        <v>2027</v>
      </c>
      <c r="B145" s="41"/>
      <c r="C145" s="41"/>
      <c r="D145" s="41"/>
      <c r="E145" s="41"/>
      <c r="F145" s="41"/>
      <c r="G145" s="41"/>
      <c r="H145" s="41"/>
      <c r="I145" s="41"/>
      <c r="J145" s="41"/>
      <c r="K145" s="41"/>
      <c r="L145" s="41"/>
      <c r="M145" s="41"/>
      <c r="N145" s="72"/>
    </row>
    <row r="146" spans="1:14" x14ac:dyDescent="0.25">
      <c r="A146" s="27"/>
      <c r="B146" s="41"/>
      <c r="C146" s="41"/>
      <c r="D146" s="41"/>
      <c r="E146" s="41"/>
      <c r="F146" s="41"/>
      <c r="G146" s="41"/>
      <c r="H146" s="41"/>
      <c r="I146" s="41"/>
      <c r="J146" s="41"/>
      <c r="K146" s="41"/>
      <c r="L146" s="41"/>
      <c r="M146" s="41"/>
      <c r="N146" s="72"/>
    </row>
    <row r="147" spans="1:14" x14ac:dyDescent="0.25">
      <c r="A147" s="27" t="s">
        <v>78</v>
      </c>
      <c r="B147" s="41">
        <f t="shared" ref="B147:N147" si="28">AVERAGE(B117:B145)</f>
        <v>27.306249999999995</v>
      </c>
      <c r="C147" s="41">
        <f t="shared" si="28"/>
        <v>27.558157894736844</v>
      </c>
      <c r="D147" s="41">
        <f t="shared" si="28"/>
        <v>28.096999999999998</v>
      </c>
      <c r="E147" s="41">
        <f t="shared" si="28"/>
        <v>28.718499999999999</v>
      </c>
      <c r="F147" s="41">
        <f t="shared" si="28"/>
        <v>29.213000000000001</v>
      </c>
      <c r="G147" s="41">
        <f t="shared" si="28"/>
        <v>29.457250000000005</v>
      </c>
      <c r="H147" s="41">
        <f t="shared" si="28"/>
        <v>28.547500000000007</v>
      </c>
      <c r="I147" s="41">
        <f t="shared" si="28"/>
        <v>28.841499999999996</v>
      </c>
      <c r="J147" s="41">
        <f t="shared" si="28"/>
        <v>29.574249999999996</v>
      </c>
      <c r="K147" s="41">
        <f t="shared" si="28"/>
        <v>29.626999999999992</v>
      </c>
      <c r="L147" s="41">
        <f t="shared" si="28"/>
        <v>28.437249999999995</v>
      </c>
      <c r="M147" s="41">
        <f t="shared" si="28"/>
        <v>27.50075</v>
      </c>
      <c r="N147" s="72">
        <f t="shared" si="28"/>
        <v>28.591312500000001</v>
      </c>
    </row>
    <row r="148" spans="1:14" x14ac:dyDescent="0.25">
      <c r="A148" s="27" t="s">
        <v>79</v>
      </c>
      <c r="B148" s="41">
        <f t="shared" ref="B148:N148" si="29">STDEV(B117:B145)</f>
        <v>0.59197011615541228</v>
      </c>
      <c r="C148" s="41">
        <f t="shared" si="29"/>
        <v>0.60044708002157243</v>
      </c>
      <c r="D148" s="41">
        <f t="shared" si="29"/>
        <v>0.70711496869134971</v>
      </c>
      <c r="E148" s="41">
        <f t="shared" si="29"/>
        <v>0.55833658024717114</v>
      </c>
      <c r="F148" s="41">
        <f t="shared" si="29"/>
        <v>0.48315955738734706</v>
      </c>
      <c r="G148" s="41">
        <f t="shared" si="29"/>
        <v>0.51066384813248089</v>
      </c>
      <c r="H148" s="41">
        <f t="shared" si="29"/>
        <v>0.57231639206961316</v>
      </c>
      <c r="I148" s="41">
        <f t="shared" si="29"/>
        <v>0.5136174595327172</v>
      </c>
      <c r="J148" s="41">
        <f t="shared" si="29"/>
        <v>0.36647422182625333</v>
      </c>
      <c r="K148" s="41">
        <f t="shared" si="29"/>
        <v>0.44485479594321997</v>
      </c>
      <c r="L148" s="41">
        <f t="shared" si="29"/>
        <v>0.44889769963416187</v>
      </c>
      <c r="M148" s="41">
        <f t="shared" si="29"/>
        <v>0.61053961249132149</v>
      </c>
      <c r="N148" s="72">
        <f t="shared" si="29"/>
        <v>0.3166493204313397</v>
      </c>
    </row>
    <row r="149" spans="1:14" x14ac:dyDescent="0.25">
      <c r="A149" s="27" t="s">
        <v>80</v>
      </c>
      <c r="B149" s="41">
        <f t="shared" ref="B149:N149" si="30">B148/B147*100</f>
        <v>2.167892391505287</v>
      </c>
      <c r="C149" s="41">
        <f t="shared" si="30"/>
        <v>2.1788360539738689</v>
      </c>
      <c r="D149" s="41">
        <f t="shared" si="30"/>
        <v>2.5166920621110789</v>
      </c>
      <c r="E149" s="41">
        <f t="shared" si="30"/>
        <v>1.9441704136607802</v>
      </c>
      <c r="F149" s="41">
        <f t="shared" si="30"/>
        <v>1.6539196843437753</v>
      </c>
      <c r="G149" s="41">
        <f t="shared" si="30"/>
        <v>1.7335761081991048</v>
      </c>
      <c r="H149" s="41">
        <f t="shared" si="30"/>
        <v>2.0047863808375967</v>
      </c>
      <c r="I149" s="41">
        <f t="shared" si="30"/>
        <v>1.7808278332705207</v>
      </c>
      <c r="J149" s="41">
        <f t="shared" si="30"/>
        <v>1.239166578446633</v>
      </c>
      <c r="K149" s="41">
        <f t="shared" si="30"/>
        <v>1.5015181960482671</v>
      </c>
      <c r="L149" s="41">
        <f t="shared" si="30"/>
        <v>1.5785552387595916</v>
      </c>
      <c r="M149" s="41">
        <f t="shared" si="30"/>
        <v>2.220083497691232</v>
      </c>
      <c r="N149" s="72">
        <f t="shared" si="30"/>
        <v>1.1075018694274341</v>
      </c>
    </row>
    <row r="150" spans="1:14" x14ac:dyDescent="0.25">
      <c r="A150" s="27" t="s">
        <v>81</v>
      </c>
      <c r="B150" s="41">
        <f t="shared" ref="B150:N150" si="31">MIN(B117:B145)</f>
        <v>25.85</v>
      </c>
      <c r="C150" s="41">
        <f t="shared" si="31"/>
        <v>26.6</v>
      </c>
      <c r="D150" s="41">
        <f t="shared" si="31"/>
        <v>26.64</v>
      </c>
      <c r="E150" s="41">
        <f t="shared" si="31"/>
        <v>27.9</v>
      </c>
      <c r="F150" s="41">
        <f t="shared" si="31"/>
        <v>28.23</v>
      </c>
      <c r="G150" s="41">
        <f t="shared" si="31"/>
        <v>28.35</v>
      </c>
      <c r="H150" s="41">
        <f t="shared" si="31"/>
        <v>27.55</v>
      </c>
      <c r="I150" s="41">
        <f t="shared" si="31"/>
        <v>27.88</v>
      </c>
      <c r="J150" s="41">
        <f t="shared" si="31"/>
        <v>28.85</v>
      </c>
      <c r="K150" s="41">
        <f t="shared" si="31"/>
        <v>28.75</v>
      </c>
      <c r="L150" s="41">
        <f t="shared" si="31"/>
        <v>27.77</v>
      </c>
      <c r="M150" s="41">
        <f t="shared" si="31"/>
        <v>25.7</v>
      </c>
      <c r="N150" s="72">
        <f t="shared" si="31"/>
        <v>28.234000000000002</v>
      </c>
    </row>
    <row r="151" spans="1:14" x14ac:dyDescent="0.25">
      <c r="A151" s="27" t="s">
        <v>82</v>
      </c>
      <c r="B151" s="41">
        <f t="shared" ref="B151:N151" si="32">MAX(B117:B145)</f>
        <v>28.1</v>
      </c>
      <c r="C151" s="41">
        <f t="shared" si="32"/>
        <v>28.475000000000001</v>
      </c>
      <c r="D151" s="41">
        <f t="shared" si="32"/>
        <v>29.47</v>
      </c>
      <c r="E151" s="41">
        <f t="shared" si="32"/>
        <v>29.85</v>
      </c>
      <c r="F151" s="41">
        <f t="shared" si="32"/>
        <v>30.3</v>
      </c>
      <c r="G151" s="41">
        <f t="shared" si="32"/>
        <v>30.27</v>
      </c>
      <c r="H151" s="41">
        <f t="shared" si="32"/>
        <v>29.93</v>
      </c>
      <c r="I151" s="41">
        <f t="shared" si="32"/>
        <v>29.52</v>
      </c>
      <c r="J151" s="41">
        <f t="shared" si="32"/>
        <v>30.48</v>
      </c>
      <c r="K151" s="41">
        <f t="shared" si="32"/>
        <v>30.4</v>
      </c>
      <c r="L151" s="41">
        <f t="shared" si="32"/>
        <v>29.2</v>
      </c>
      <c r="M151" s="41">
        <f t="shared" si="32"/>
        <v>28.375</v>
      </c>
      <c r="N151" s="72">
        <f t="shared" si="32"/>
        <v>29.175833333333333</v>
      </c>
    </row>
    <row r="152" spans="1:14" x14ac:dyDescent="0.25">
      <c r="A152" s="27" t="s">
        <v>83</v>
      </c>
      <c r="B152" s="41">
        <f t="shared" ref="B152:N152" si="33">QUARTILE(B117:B145,1)</f>
        <v>27.094999999999999</v>
      </c>
      <c r="C152" s="41">
        <f t="shared" si="33"/>
        <v>27.009999999999998</v>
      </c>
      <c r="D152" s="41">
        <f t="shared" si="33"/>
        <v>27.767500000000002</v>
      </c>
      <c r="E152" s="41">
        <f t="shared" si="33"/>
        <v>28.344999999999999</v>
      </c>
      <c r="F152" s="41">
        <f t="shared" si="33"/>
        <v>28.86</v>
      </c>
      <c r="G152" s="41">
        <f t="shared" si="33"/>
        <v>29.1175</v>
      </c>
      <c r="H152" s="41">
        <f t="shared" si="33"/>
        <v>28.2225</v>
      </c>
      <c r="I152" s="41">
        <f t="shared" si="33"/>
        <v>28.395</v>
      </c>
      <c r="J152" s="41">
        <f t="shared" si="33"/>
        <v>29.38</v>
      </c>
      <c r="K152" s="41">
        <f t="shared" si="33"/>
        <v>29.315000000000001</v>
      </c>
      <c r="L152" s="41">
        <f t="shared" si="33"/>
        <v>28.137499999999999</v>
      </c>
      <c r="M152" s="41">
        <f t="shared" si="33"/>
        <v>27.267500000000002</v>
      </c>
      <c r="N152" s="72">
        <f t="shared" si="33"/>
        <v>28.30083333333333</v>
      </c>
    </row>
    <row r="153" spans="1:14" x14ac:dyDescent="0.25">
      <c r="A153" s="27" t="s">
        <v>84</v>
      </c>
      <c r="B153" s="41">
        <f t="shared" ref="B153:N153" si="34">QUARTILE(B117:B145,2)</f>
        <v>27.36</v>
      </c>
      <c r="C153" s="41">
        <f t="shared" si="34"/>
        <v>27.7</v>
      </c>
      <c r="D153" s="41">
        <f t="shared" si="34"/>
        <v>28.024999999999999</v>
      </c>
      <c r="E153" s="41">
        <f t="shared" si="34"/>
        <v>28.65</v>
      </c>
      <c r="F153" s="41">
        <f t="shared" si="34"/>
        <v>29.240000000000002</v>
      </c>
      <c r="G153" s="41">
        <f t="shared" si="34"/>
        <v>29.524999999999999</v>
      </c>
      <c r="H153" s="41">
        <f t="shared" si="34"/>
        <v>28.475000000000001</v>
      </c>
      <c r="I153" s="41">
        <f t="shared" si="34"/>
        <v>28.94</v>
      </c>
      <c r="J153" s="41">
        <f t="shared" si="34"/>
        <v>29.602499999999999</v>
      </c>
      <c r="K153" s="41">
        <f t="shared" si="34"/>
        <v>29.6</v>
      </c>
      <c r="L153" s="41">
        <f t="shared" si="34"/>
        <v>28.414999999999999</v>
      </c>
      <c r="M153" s="41">
        <f t="shared" si="34"/>
        <v>27.6</v>
      </c>
      <c r="N153" s="72">
        <f t="shared" si="34"/>
        <v>28.496666666666663</v>
      </c>
    </row>
    <row r="154" spans="1:14" x14ac:dyDescent="0.25">
      <c r="A154" s="27" t="s">
        <v>85</v>
      </c>
      <c r="B154" s="41">
        <f t="shared" ref="B154:N154" si="35">QUARTILE(B117:B145,3)</f>
        <v>27.69875</v>
      </c>
      <c r="C154" s="41">
        <f t="shared" si="35"/>
        <v>28.03</v>
      </c>
      <c r="D154" s="41">
        <f t="shared" si="35"/>
        <v>28.585000000000001</v>
      </c>
      <c r="E154" s="41">
        <f t="shared" si="35"/>
        <v>29.074999999999999</v>
      </c>
      <c r="F154" s="41">
        <f t="shared" si="35"/>
        <v>29.54</v>
      </c>
      <c r="G154" s="41">
        <f t="shared" si="35"/>
        <v>29.73</v>
      </c>
      <c r="H154" s="41">
        <f t="shared" si="35"/>
        <v>28.87</v>
      </c>
      <c r="I154" s="41">
        <f t="shared" si="35"/>
        <v>29.212499999999999</v>
      </c>
      <c r="J154" s="41">
        <f t="shared" si="35"/>
        <v>29.79</v>
      </c>
      <c r="K154" s="41">
        <f t="shared" si="35"/>
        <v>29.932499999999997</v>
      </c>
      <c r="L154" s="41">
        <f t="shared" si="35"/>
        <v>28.597499999999997</v>
      </c>
      <c r="M154" s="41">
        <f t="shared" si="35"/>
        <v>27.864999999999998</v>
      </c>
      <c r="N154" s="72">
        <f t="shared" si="35"/>
        <v>28.783958333333334</v>
      </c>
    </row>
    <row r="155" spans="1:14" x14ac:dyDescent="0.25">
      <c r="A155" s="27"/>
      <c r="B155" s="41"/>
      <c r="C155" s="41"/>
      <c r="D155" s="41"/>
      <c r="E155" s="41"/>
      <c r="F155" s="41"/>
      <c r="G155" s="41"/>
      <c r="H155" s="41"/>
      <c r="I155" s="41"/>
      <c r="J155" s="41"/>
      <c r="K155" s="41"/>
      <c r="L155" s="41"/>
      <c r="M155" s="41"/>
      <c r="N155" s="72"/>
    </row>
    <row r="156" spans="1:14" x14ac:dyDescent="0.25">
      <c r="A156" s="27"/>
      <c r="B156" s="41"/>
      <c r="C156" s="41"/>
      <c r="D156" s="41"/>
      <c r="E156" s="41"/>
      <c r="F156" s="41"/>
      <c r="G156" s="41"/>
      <c r="H156" s="41"/>
      <c r="I156" s="41"/>
      <c r="J156" s="41"/>
      <c r="K156" s="41"/>
      <c r="L156" s="41"/>
      <c r="M156" s="41"/>
      <c r="N156" s="72"/>
    </row>
    <row r="157" spans="1:14" ht="15.75" x14ac:dyDescent="0.25">
      <c r="A157" s="23" t="s">
        <v>225</v>
      </c>
      <c r="N157" s="37"/>
    </row>
    <row r="158" spans="1:14" ht="15.75" x14ac:dyDescent="0.25">
      <c r="A158" s="24" t="s">
        <v>64</v>
      </c>
      <c r="B158" s="48" t="s">
        <v>65</v>
      </c>
      <c r="C158" s="48" t="s">
        <v>66</v>
      </c>
      <c r="D158" s="48" t="s">
        <v>67</v>
      </c>
      <c r="E158" s="48" t="s">
        <v>68</v>
      </c>
      <c r="F158" s="48" t="s">
        <v>69</v>
      </c>
      <c r="G158" s="48" t="s">
        <v>70</v>
      </c>
      <c r="H158" s="48" t="s">
        <v>71</v>
      </c>
      <c r="I158" s="48" t="s">
        <v>72</v>
      </c>
      <c r="J158" s="48" t="s">
        <v>73</v>
      </c>
      <c r="K158" s="48" t="s">
        <v>74</v>
      </c>
      <c r="L158" s="48" t="s">
        <v>75</v>
      </c>
      <c r="M158" s="48" t="s">
        <v>76</v>
      </c>
      <c r="N158" s="71" t="s">
        <v>77</v>
      </c>
    </row>
    <row r="159" spans="1:14" x14ac:dyDescent="0.25">
      <c r="A159" s="27">
        <v>1999</v>
      </c>
      <c r="B159" s="41"/>
      <c r="C159" s="41"/>
      <c r="D159" s="41"/>
      <c r="E159" s="41"/>
      <c r="F159" s="41">
        <v>29.71</v>
      </c>
      <c r="G159" s="41">
        <v>29.45</v>
      </c>
      <c r="H159" s="41">
        <v>28.91</v>
      </c>
      <c r="I159" s="41">
        <v>28.86</v>
      </c>
      <c r="J159" s="41">
        <v>29.86</v>
      </c>
      <c r="K159" s="41">
        <v>29.41</v>
      </c>
      <c r="L159" s="41">
        <v>28.25</v>
      </c>
      <c r="M159" s="41">
        <v>26.37</v>
      </c>
      <c r="N159" s="72"/>
    </row>
    <row r="160" spans="1:14" x14ac:dyDescent="0.25">
      <c r="A160" s="27">
        <v>2000</v>
      </c>
      <c r="B160" s="41">
        <v>26.37</v>
      </c>
      <c r="C160" s="41">
        <v>26.94</v>
      </c>
      <c r="D160" s="41">
        <v>27.38</v>
      </c>
      <c r="E160" s="41">
        <v>28.49</v>
      </c>
      <c r="F160" s="41">
        <v>28.92</v>
      </c>
      <c r="G160" s="41">
        <v>28.99</v>
      </c>
      <c r="H160" s="41">
        <v>28.39</v>
      </c>
      <c r="I160" s="41">
        <v>28.72</v>
      </c>
      <c r="J160" s="41">
        <v>29.85</v>
      </c>
      <c r="K160" s="41">
        <v>29.54</v>
      </c>
      <c r="L160" s="41">
        <v>28.75</v>
      </c>
      <c r="M160" s="41">
        <v>27.94</v>
      </c>
      <c r="N160" s="72"/>
    </row>
    <row r="161" spans="1:14" x14ac:dyDescent="0.25">
      <c r="A161" s="27">
        <v>2001</v>
      </c>
      <c r="B161" s="41">
        <v>27.34</v>
      </c>
      <c r="C161" s="41">
        <v>27.01</v>
      </c>
      <c r="D161" s="41">
        <v>28.02</v>
      </c>
      <c r="E161" s="41">
        <v>27.93</v>
      </c>
      <c r="F161" s="41">
        <v>29.29</v>
      </c>
      <c r="G161" s="41">
        <v>29.23</v>
      </c>
      <c r="H161" s="41">
        <v>28.48</v>
      </c>
      <c r="I161" s="41">
        <v>28.91</v>
      </c>
      <c r="J161" s="41">
        <v>29.29</v>
      </c>
      <c r="K161" s="41">
        <v>29.65</v>
      </c>
      <c r="L161" s="41">
        <v>28.3</v>
      </c>
      <c r="M161" s="41">
        <v>27.64</v>
      </c>
      <c r="N161" s="72">
        <f t="shared" ref="N161:N178" si="36">AVERAGE(B161:M161)</f>
        <v>28.424166666666665</v>
      </c>
    </row>
    <row r="162" spans="1:14" x14ac:dyDescent="0.25">
      <c r="A162" s="27">
        <v>2002</v>
      </c>
      <c r="B162" s="41">
        <v>27.82</v>
      </c>
      <c r="C162" s="41">
        <v>27.62</v>
      </c>
      <c r="D162" s="41"/>
      <c r="E162" s="41"/>
      <c r="F162" s="41">
        <v>30.06</v>
      </c>
      <c r="G162" s="41">
        <v>30.15</v>
      </c>
      <c r="H162" s="41">
        <v>29.05</v>
      </c>
      <c r="I162" s="41">
        <v>28.59</v>
      </c>
      <c r="J162" s="41">
        <v>29.81</v>
      </c>
      <c r="K162" s="41">
        <v>29.5</v>
      </c>
      <c r="L162" s="41">
        <v>28.56</v>
      </c>
      <c r="M162" s="41">
        <v>28.15</v>
      </c>
      <c r="N162" s="72">
        <f t="shared" si="36"/>
        <v>28.931000000000001</v>
      </c>
    </row>
    <row r="163" spans="1:14" x14ac:dyDescent="0.25">
      <c r="A163" s="27">
        <v>2003</v>
      </c>
      <c r="B163" s="41">
        <v>28.11</v>
      </c>
      <c r="C163" s="41">
        <v>28.03</v>
      </c>
      <c r="D163" s="41">
        <v>29.15</v>
      </c>
      <c r="E163" s="41">
        <v>29.59</v>
      </c>
      <c r="F163" s="41">
        <v>29.62</v>
      </c>
      <c r="G163" s="41">
        <v>29.82</v>
      </c>
      <c r="H163" s="41">
        <v>28.94</v>
      </c>
      <c r="I163" s="41">
        <v>28.78</v>
      </c>
      <c r="J163" s="41">
        <v>29.82</v>
      </c>
      <c r="K163" s="41">
        <v>29.88</v>
      </c>
      <c r="L163" s="41">
        <v>28.87</v>
      </c>
      <c r="M163" s="41">
        <v>27.25</v>
      </c>
      <c r="N163" s="72">
        <f t="shared" si="36"/>
        <v>28.988333333333333</v>
      </c>
    </row>
    <row r="164" spans="1:14" x14ac:dyDescent="0.25">
      <c r="A164" s="27">
        <v>2004</v>
      </c>
      <c r="B164" s="41">
        <v>27.34</v>
      </c>
      <c r="C164" s="41">
        <v>28.04</v>
      </c>
      <c r="D164" s="41">
        <v>27.92</v>
      </c>
      <c r="E164" s="41">
        <v>28.89</v>
      </c>
      <c r="F164" s="41">
        <v>28.71</v>
      </c>
      <c r="G164" s="41">
        <v>29.05</v>
      </c>
      <c r="H164" s="41">
        <v>28.49</v>
      </c>
      <c r="I164" s="41">
        <v>28.79</v>
      </c>
      <c r="J164" s="41">
        <v>29.86</v>
      </c>
      <c r="K164" s="41">
        <v>30.12</v>
      </c>
      <c r="L164" s="41">
        <v>28.58</v>
      </c>
      <c r="M164" s="41">
        <v>28.03</v>
      </c>
      <c r="N164" s="72">
        <f t="shared" si="36"/>
        <v>28.651666666666671</v>
      </c>
    </row>
    <row r="165" spans="1:14" x14ac:dyDescent="0.25">
      <c r="A165" s="27">
        <v>2005</v>
      </c>
      <c r="B165" s="41">
        <v>26.72</v>
      </c>
      <c r="C165" s="41">
        <v>27.37</v>
      </c>
      <c r="D165" s="41">
        <v>29.49</v>
      </c>
      <c r="E165" s="41">
        <v>29.35</v>
      </c>
      <c r="F165" s="41">
        <v>30.13</v>
      </c>
      <c r="G165" s="41">
        <v>30.73</v>
      </c>
      <c r="H165" s="41">
        <v>30.33</v>
      </c>
      <c r="I165" s="41">
        <v>29.5</v>
      </c>
      <c r="J165" s="41">
        <v>29.6</v>
      </c>
      <c r="K165" s="41">
        <v>30.36</v>
      </c>
      <c r="L165" s="41">
        <v>28.56</v>
      </c>
      <c r="M165" s="41">
        <v>28.27</v>
      </c>
      <c r="N165" s="72">
        <f t="shared" si="36"/>
        <v>29.200833333333335</v>
      </c>
    </row>
    <row r="166" spans="1:14" x14ac:dyDescent="0.25">
      <c r="A166" s="27">
        <v>2006</v>
      </c>
      <c r="B166" s="41">
        <v>27.78</v>
      </c>
      <c r="C166" s="41">
        <v>27.76</v>
      </c>
      <c r="D166" s="41">
        <v>27.64</v>
      </c>
      <c r="E166" s="41">
        <v>28.67</v>
      </c>
      <c r="F166" s="41">
        <v>29.47</v>
      </c>
      <c r="G166" s="41">
        <v>29.72</v>
      </c>
      <c r="H166" s="41">
        <v>29.41</v>
      </c>
      <c r="I166" s="41">
        <v>29.52</v>
      </c>
      <c r="J166" s="41">
        <v>29.84</v>
      </c>
      <c r="K166" s="41">
        <v>30.08</v>
      </c>
      <c r="L166" s="41">
        <v>29.11</v>
      </c>
      <c r="M166" s="41">
        <v>28.44</v>
      </c>
      <c r="N166" s="72">
        <f t="shared" si="36"/>
        <v>28.953333333333333</v>
      </c>
    </row>
    <row r="167" spans="1:14" x14ac:dyDescent="0.25">
      <c r="A167" s="27">
        <v>2007</v>
      </c>
      <c r="B167" s="41">
        <v>27.8</v>
      </c>
      <c r="C167" s="41">
        <v>28.77</v>
      </c>
      <c r="D167" s="41">
        <v>29.17</v>
      </c>
      <c r="E167" s="41">
        <v>29.41</v>
      </c>
      <c r="F167" s="41">
        <v>29.76</v>
      </c>
      <c r="G167" s="41">
        <v>29.87</v>
      </c>
      <c r="H167" s="41">
        <v>28.87</v>
      </c>
      <c r="I167" s="41">
        <v>29.87</v>
      </c>
      <c r="J167" s="41">
        <v>30.01</v>
      </c>
      <c r="K167" s="41">
        <v>30.32</v>
      </c>
      <c r="L167" s="41">
        <v>29.14</v>
      </c>
      <c r="M167" s="41">
        <v>27.38</v>
      </c>
      <c r="N167" s="72">
        <f t="shared" si="36"/>
        <v>29.197500000000002</v>
      </c>
    </row>
    <row r="168" spans="1:14" x14ac:dyDescent="0.25">
      <c r="A168" s="27">
        <v>2008</v>
      </c>
      <c r="B168" s="41">
        <v>27.34</v>
      </c>
      <c r="C168" s="41">
        <v>27.6</v>
      </c>
      <c r="D168" s="41">
        <v>28.14</v>
      </c>
      <c r="E168" s="41">
        <v>28.57</v>
      </c>
      <c r="F168" s="41">
        <v>29.29</v>
      </c>
      <c r="G168" s="41">
        <v>29.29</v>
      </c>
      <c r="H168" s="41">
        <v>28.94</v>
      </c>
      <c r="I168" s="41">
        <v>29.55</v>
      </c>
      <c r="J168" s="41">
        <v>30.29</v>
      </c>
      <c r="K168" s="41">
        <v>30.12</v>
      </c>
      <c r="L168" s="41">
        <v>28.2</v>
      </c>
      <c r="M168" s="41">
        <v>27.32</v>
      </c>
      <c r="N168" s="72">
        <f t="shared" si="36"/>
        <v>28.720833333333331</v>
      </c>
    </row>
    <row r="169" spans="1:14" x14ac:dyDescent="0.25">
      <c r="A169" s="27">
        <v>2009</v>
      </c>
      <c r="B169" s="41">
        <v>27.37</v>
      </c>
      <c r="C169" s="41">
        <v>26.94</v>
      </c>
      <c r="D169" s="41">
        <v>27.24</v>
      </c>
      <c r="E169" s="41">
        <v>28.47</v>
      </c>
      <c r="F169" s="41">
        <v>28.82</v>
      </c>
      <c r="G169" s="41">
        <v>29.31</v>
      </c>
      <c r="H169" s="41">
        <v>28.96</v>
      </c>
      <c r="I169" s="41">
        <v>29</v>
      </c>
      <c r="J169" s="41">
        <v>29.78</v>
      </c>
      <c r="K169" s="41">
        <v>29.44</v>
      </c>
      <c r="L169" s="41">
        <v>28.86</v>
      </c>
      <c r="M169" s="41">
        <v>28.17</v>
      </c>
      <c r="N169" s="72">
        <f t="shared" si="36"/>
        <v>28.530000000000005</v>
      </c>
    </row>
    <row r="170" spans="1:14" x14ac:dyDescent="0.25">
      <c r="A170" s="27">
        <v>2010</v>
      </c>
      <c r="B170" s="41">
        <v>27.98</v>
      </c>
      <c r="C170" s="41">
        <v>28.2</v>
      </c>
      <c r="D170" s="41">
        <v>28.23</v>
      </c>
      <c r="E170" s="41">
        <v>29.13</v>
      </c>
      <c r="F170" s="41">
        <v>29.74</v>
      </c>
      <c r="G170" s="41">
        <v>30.08</v>
      </c>
      <c r="H170" s="41">
        <v>29.89</v>
      </c>
      <c r="I170" s="41">
        <v>30.02</v>
      </c>
      <c r="J170" s="41">
        <v>30.39</v>
      </c>
      <c r="K170" s="41">
        <v>29.5</v>
      </c>
      <c r="L170" s="41">
        <v>28.28</v>
      </c>
      <c r="M170" s="41">
        <v>26.74</v>
      </c>
      <c r="N170" s="72">
        <f t="shared" si="36"/>
        <v>29.015000000000004</v>
      </c>
    </row>
    <row r="171" spans="1:14" x14ac:dyDescent="0.25">
      <c r="A171" s="27">
        <v>2011</v>
      </c>
      <c r="B171" s="41">
        <v>26.96</v>
      </c>
      <c r="C171" s="41">
        <v>27.99</v>
      </c>
      <c r="D171" s="41">
        <v>27.95</v>
      </c>
      <c r="E171" s="41">
        <v>28.75</v>
      </c>
      <c r="F171" s="41">
        <v>29.65</v>
      </c>
      <c r="G171" s="41">
        <v>30.04</v>
      </c>
      <c r="H171" s="41">
        <v>29.49</v>
      </c>
      <c r="I171" s="41">
        <v>29.71</v>
      </c>
      <c r="J171" s="41">
        <v>29.95</v>
      </c>
      <c r="K171" s="41">
        <v>29.8</v>
      </c>
      <c r="L171" s="41">
        <v>28.5</v>
      </c>
      <c r="M171" s="41">
        <v>27.19</v>
      </c>
      <c r="N171" s="72">
        <f t="shared" si="36"/>
        <v>28.831666666666667</v>
      </c>
    </row>
    <row r="172" spans="1:14" x14ac:dyDescent="0.25">
      <c r="A172" s="27">
        <v>2012</v>
      </c>
      <c r="B172" s="41">
        <v>27.31</v>
      </c>
      <c r="C172" s="41">
        <v>27.84</v>
      </c>
      <c r="D172" s="41">
        <v>27.63</v>
      </c>
      <c r="E172" s="41">
        <v>28.91</v>
      </c>
      <c r="F172" s="41">
        <v>29.92</v>
      </c>
      <c r="G172" s="41">
        <v>30.16</v>
      </c>
      <c r="H172" s="41">
        <v>28.78</v>
      </c>
      <c r="I172" s="41">
        <v>29.39</v>
      </c>
      <c r="J172" s="41">
        <v>29.38</v>
      </c>
      <c r="K172" s="41">
        <v>29.43</v>
      </c>
      <c r="L172" s="41">
        <v>28.18</v>
      </c>
      <c r="M172" s="41">
        <v>27.71</v>
      </c>
      <c r="N172" s="72">
        <f t="shared" si="36"/>
        <v>28.72</v>
      </c>
    </row>
    <row r="173" spans="1:14" x14ac:dyDescent="0.25">
      <c r="A173" s="27">
        <v>2013</v>
      </c>
      <c r="B173" s="41">
        <v>27.73</v>
      </c>
      <c r="C173" s="41">
        <v>28.03</v>
      </c>
      <c r="D173" s="41">
        <v>27.91</v>
      </c>
      <c r="E173" s="41">
        <v>28.79</v>
      </c>
      <c r="F173" s="41">
        <v>29.17</v>
      </c>
      <c r="G173" s="41">
        <v>29.24</v>
      </c>
      <c r="H173" s="41">
        <v>28.79</v>
      </c>
      <c r="I173" s="41">
        <v>29.12</v>
      </c>
      <c r="J173" s="41">
        <v>29.96</v>
      </c>
      <c r="K173" s="41">
        <v>29.9</v>
      </c>
      <c r="L173" s="41">
        <v>29.57</v>
      </c>
      <c r="M173" s="41">
        <v>28.71</v>
      </c>
      <c r="N173" s="72">
        <f t="shared" si="36"/>
        <v>28.909999999999997</v>
      </c>
    </row>
    <row r="174" spans="1:14" x14ac:dyDescent="0.25">
      <c r="A174" s="27">
        <v>2014</v>
      </c>
      <c r="B174" s="41">
        <v>28.05</v>
      </c>
      <c r="C174" s="41">
        <v>27.92</v>
      </c>
      <c r="D174" s="41">
        <v>28.64</v>
      </c>
      <c r="E174" s="41">
        <v>29.17</v>
      </c>
      <c r="F174" s="41">
        <v>29.54</v>
      </c>
      <c r="G174" s="41">
        <v>29.4</v>
      </c>
      <c r="H174" s="41">
        <v>28.59</v>
      </c>
      <c r="I174" s="41">
        <v>28.88</v>
      </c>
      <c r="J174" s="41">
        <v>29.54</v>
      </c>
      <c r="K174" s="41">
        <v>29.42</v>
      </c>
      <c r="L174" s="41">
        <v>28.59</v>
      </c>
      <c r="M174" s="41">
        <v>27.75</v>
      </c>
      <c r="N174" s="72">
        <f t="shared" si="36"/>
        <v>28.790833333333335</v>
      </c>
    </row>
    <row r="175" spans="1:14" x14ac:dyDescent="0.25">
      <c r="A175" s="27">
        <v>2015</v>
      </c>
      <c r="B175" s="41">
        <v>27.65</v>
      </c>
      <c r="C175" s="41">
        <v>27.69</v>
      </c>
      <c r="D175" s="41">
        <v>28.18</v>
      </c>
      <c r="E175" s="41">
        <v>28.69</v>
      </c>
      <c r="F175" s="41">
        <v>29.06</v>
      </c>
      <c r="G175" s="41">
        <v>29.63</v>
      </c>
      <c r="H175" s="41">
        <v>28.82</v>
      </c>
      <c r="I175" s="41">
        <v>28.92</v>
      </c>
      <c r="J175" s="41">
        <v>29.47</v>
      </c>
      <c r="K175" s="41">
        <v>30.48</v>
      </c>
      <c r="L175" s="41">
        <v>30.06</v>
      </c>
      <c r="M175" s="41">
        <v>29.15</v>
      </c>
      <c r="N175" s="72">
        <f t="shared" si="36"/>
        <v>28.983333333333334</v>
      </c>
    </row>
    <row r="176" spans="1:14" x14ac:dyDescent="0.25">
      <c r="A176" s="27">
        <v>2016</v>
      </c>
      <c r="B176" s="41">
        <v>28.84</v>
      </c>
      <c r="C176" s="41">
        <v>28.31</v>
      </c>
      <c r="D176" s="41">
        <v>29.07</v>
      </c>
      <c r="E176" s="41">
        <v>29.64</v>
      </c>
      <c r="F176" s="41">
        <v>30.07</v>
      </c>
      <c r="G176" s="41">
        <v>30.02</v>
      </c>
      <c r="H176" s="41">
        <v>28.9</v>
      </c>
      <c r="I176" s="41">
        <v>29.1</v>
      </c>
      <c r="J176" s="41">
        <v>29.65</v>
      </c>
      <c r="K176" s="41">
        <v>29.93</v>
      </c>
      <c r="L176" s="41">
        <v>29.2</v>
      </c>
      <c r="M176" s="41">
        <v>28.4</v>
      </c>
      <c r="N176" s="72">
        <f t="shared" si="36"/>
        <v>29.260833333333334</v>
      </c>
    </row>
    <row r="177" spans="1:14" x14ac:dyDescent="0.25">
      <c r="A177" s="27">
        <v>2017</v>
      </c>
      <c r="B177" s="41">
        <v>28.1</v>
      </c>
      <c r="C177" s="41">
        <v>28.5</v>
      </c>
      <c r="D177" s="41">
        <v>28.3</v>
      </c>
      <c r="E177" s="41">
        <v>29.8</v>
      </c>
      <c r="F177" s="41">
        <v>31.2</v>
      </c>
      <c r="G177" s="41">
        <v>30.6</v>
      </c>
      <c r="H177" s="41">
        <v>28.9</v>
      </c>
      <c r="I177" s="41">
        <v>29.6</v>
      </c>
      <c r="J177" s="41">
        <v>30.5</v>
      </c>
      <c r="K177" s="41">
        <v>30.3</v>
      </c>
      <c r="L177" s="41">
        <v>29.6</v>
      </c>
      <c r="M177" s="41">
        <v>27.1</v>
      </c>
      <c r="N177" s="72">
        <f t="shared" si="36"/>
        <v>29.375000000000004</v>
      </c>
    </row>
    <row r="178" spans="1:14" x14ac:dyDescent="0.25">
      <c r="A178" s="27">
        <v>2018</v>
      </c>
      <c r="B178" s="41">
        <v>26.6</v>
      </c>
      <c r="C178" s="41">
        <v>27.1</v>
      </c>
      <c r="D178" s="41">
        <v>28</v>
      </c>
      <c r="E178" s="41">
        <v>28.55</v>
      </c>
      <c r="F178" s="41">
        <v>29.76</v>
      </c>
      <c r="G178" s="41">
        <v>28.6</v>
      </c>
      <c r="H178" s="41">
        <v>27.75</v>
      </c>
      <c r="I178" s="41">
        <v>28.2</v>
      </c>
      <c r="J178" s="41">
        <v>29.3</v>
      </c>
      <c r="K178" s="41">
        <v>29.32</v>
      </c>
      <c r="L178" s="41">
        <v>28.3</v>
      </c>
      <c r="M178" s="41">
        <v>28.45</v>
      </c>
      <c r="N178" s="72">
        <f t="shared" si="36"/>
        <v>28.327500000000001</v>
      </c>
    </row>
    <row r="179" spans="1:14" x14ac:dyDescent="0.25">
      <c r="A179" s="27">
        <v>2019</v>
      </c>
      <c r="B179" s="41">
        <v>28</v>
      </c>
      <c r="C179" s="41">
        <v>28.425000000000001</v>
      </c>
      <c r="D179" s="41">
        <v>28.35</v>
      </c>
      <c r="E179" s="41">
        <v>28.28</v>
      </c>
      <c r="F179" s="41">
        <v>29.4</v>
      </c>
      <c r="G179" s="41">
        <v>29.574999999999999</v>
      </c>
      <c r="H179" s="41">
        <v>28.44</v>
      </c>
      <c r="I179" s="41">
        <v>28.75</v>
      </c>
      <c r="J179" s="41">
        <v>29.75</v>
      </c>
      <c r="K179" s="41">
        <v>29.5</v>
      </c>
      <c r="L179" s="41">
        <v>28.324999999999999</v>
      </c>
      <c r="M179" s="41">
        <v>27.9</v>
      </c>
      <c r="N179" s="72"/>
    </row>
    <row r="180" spans="1:14" x14ac:dyDescent="0.25">
      <c r="A180" s="27">
        <v>2020</v>
      </c>
      <c r="B180" s="41">
        <v>27.524999999999999</v>
      </c>
      <c r="C180" s="41"/>
      <c r="D180" s="41"/>
      <c r="E180" s="41"/>
      <c r="F180" s="41"/>
      <c r="G180" s="41"/>
      <c r="H180" s="41"/>
      <c r="I180" s="41"/>
      <c r="J180" s="41"/>
      <c r="K180" s="41"/>
      <c r="L180" s="41"/>
      <c r="M180" s="41"/>
      <c r="N180" s="72"/>
    </row>
    <row r="181" spans="1:14" x14ac:dyDescent="0.25">
      <c r="A181" s="27">
        <v>2021</v>
      </c>
      <c r="B181" s="41"/>
      <c r="C181" s="41"/>
      <c r="D181" s="41"/>
      <c r="E181" s="41"/>
      <c r="F181" s="41"/>
      <c r="G181" s="41"/>
      <c r="H181" s="41"/>
      <c r="I181" s="41"/>
      <c r="J181" s="41"/>
      <c r="K181" s="41"/>
      <c r="L181" s="41"/>
      <c r="M181" s="41"/>
      <c r="N181" s="72"/>
    </row>
    <row r="182" spans="1:14" x14ac:dyDescent="0.25">
      <c r="A182" s="27">
        <v>2022</v>
      </c>
      <c r="B182" s="41"/>
      <c r="C182" s="41"/>
      <c r="D182" s="41"/>
      <c r="E182" s="41"/>
      <c r="F182" s="41"/>
      <c r="G182" s="41"/>
      <c r="H182" s="41"/>
      <c r="I182" s="41"/>
      <c r="J182" s="41"/>
      <c r="K182" s="41"/>
      <c r="L182" s="41"/>
      <c r="M182" s="41"/>
      <c r="N182" s="72"/>
    </row>
    <row r="183" spans="1:14" x14ac:dyDescent="0.25">
      <c r="A183" s="27">
        <v>2023</v>
      </c>
      <c r="B183" s="41"/>
      <c r="C183" s="41"/>
      <c r="D183" s="41"/>
      <c r="E183" s="41"/>
      <c r="F183" s="41"/>
      <c r="G183" s="41"/>
      <c r="H183" s="41"/>
      <c r="I183" s="41"/>
      <c r="J183" s="41"/>
      <c r="K183" s="41"/>
      <c r="L183" s="41"/>
      <c r="M183" s="41"/>
      <c r="N183" s="72"/>
    </row>
    <row r="184" spans="1:14" x14ac:dyDescent="0.25">
      <c r="A184" s="27">
        <v>2024</v>
      </c>
      <c r="B184" s="41"/>
      <c r="C184" s="41"/>
      <c r="D184" s="41"/>
      <c r="E184" s="41"/>
      <c r="F184" s="41"/>
      <c r="G184" s="41"/>
      <c r="H184" s="41"/>
      <c r="I184" s="41"/>
      <c r="J184" s="41"/>
      <c r="K184" s="41"/>
      <c r="L184" s="41"/>
      <c r="M184" s="41"/>
      <c r="N184" s="72"/>
    </row>
    <row r="185" spans="1:14" x14ac:dyDescent="0.25">
      <c r="A185" s="27">
        <v>2025</v>
      </c>
      <c r="B185" s="41"/>
      <c r="C185" s="41"/>
      <c r="D185" s="41"/>
      <c r="E185" s="41"/>
      <c r="F185" s="41"/>
      <c r="G185" s="41"/>
      <c r="H185" s="41"/>
      <c r="I185" s="41"/>
      <c r="J185" s="41"/>
      <c r="K185" s="41"/>
      <c r="L185" s="41"/>
      <c r="M185" s="41"/>
      <c r="N185" s="72"/>
    </row>
    <row r="186" spans="1:14" x14ac:dyDescent="0.25">
      <c r="A186" s="27">
        <v>2026</v>
      </c>
      <c r="B186" s="41"/>
      <c r="C186" s="41"/>
      <c r="D186" s="41"/>
      <c r="E186" s="41"/>
      <c r="F186" s="41"/>
      <c r="G186" s="41"/>
      <c r="H186" s="41"/>
      <c r="I186" s="41"/>
      <c r="J186" s="41"/>
      <c r="K186" s="41"/>
      <c r="L186" s="41"/>
      <c r="M186" s="41"/>
      <c r="N186" s="72"/>
    </row>
    <row r="187" spans="1:14" x14ac:dyDescent="0.25">
      <c r="A187" s="27">
        <v>2027</v>
      </c>
      <c r="B187" s="41"/>
      <c r="C187" s="41"/>
      <c r="D187" s="41"/>
      <c r="E187" s="41"/>
      <c r="F187" s="41"/>
      <c r="G187" s="41"/>
      <c r="H187" s="41"/>
      <c r="I187" s="41"/>
      <c r="J187" s="41"/>
      <c r="K187" s="41"/>
      <c r="L187" s="41"/>
      <c r="M187" s="41"/>
      <c r="N187" s="72"/>
    </row>
    <row r="188" spans="1:14" x14ac:dyDescent="0.25">
      <c r="A188" s="3"/>
    </row>
    <row r="189" spans="1:14" x14ac:dyDescent="0.25">
      <c r="A189" s="27" t="s">
        <v>78</v>
      </c>
      <c r="B189" s="41">
        <f t="shared" ref="B189:N189" si="37">AVERAGE(B159:B187)</f>
        <v>27.558809523809526</v>
      </c>
      <c r="C189" s="41">
        <f t="shared" si="37"/>
        <v>27.804249999999996</v>
      </c>
      <c r="D189" s="41">
        <f t="shared" si="37"/>
        <v>28.232105263157898</v>
      </c>
      <c r="E189" s="41">
        <f t="shared" si="37"/>
        <v>28.898947368421055</v>
      </c>
      <c r="F189" s="41">
        <f t="shared" si="37"/>
        <v>29.5852380952381</v>
      </c>
      <c r="G189" s="41">
        <f t="shared" si="37"/>
        <v>29.664523809523818</v>
      </c>
      <c r="H189" s="41">
        <f t="shared" si="37"/>
        <v>28.910476190476192</v>
      </c>
      <c r="I189" s="41">
        <f t="shared" si="37"/>
        <v>29.132380952380956</v>
      </c>
      <c r="J189" s="41">
        <f t="shared" si="37"/>
        <v>29.804761904761897</v>
      </c>
      <c r="K189" s="41">
        <f t="shared" si="37"/>
        <v>29.80952380952381</v>
      </c>
      <c r="L189" s="41">
        <f t="shared" si="37"/>
        <v>28.751666666666672</v>
      </c>
      <c r="M189" s="41">
        <f t="shared" si="37"/>
        <v>27.812380952380948</v>
      </c>
      <c r="N189" s="72">
        <f t="shared" si="37"/>
        <v>28.878435185185182</v>
      </c>
    </row>
    <row r="190" spans="1:14" x14ac:dyDescent="0.25">
      <c r="A190" s="27" t="s">
        <v>79</v>
      </c>
      <c r="B190" s="41">
        <f t="shared" ref="B190:N190" si="38">STDEV(B159:B187)</f>
        <v>0.57885642598554776</v>
      </c>
      <c r="C190" s="41">
        <f t="shared" si="38"/>
        <v>0.52920316216185304</v>
      </c>
      <c r="D190" s="41">
        <f t="shared" si="38"/>
        <v>0.62386411400924335</v>
      </c>
      <c r="E190" s="41">
        <f t="shared" si="38"/>
        <v>0.49797249742042454</v>
      </c>
      <c r="F190" s="41">
        <f t="shared" si="38"/>
        <v>0.54996017171808931</v>
      </c>
      <c r="G190" s="41">
        <f t="shared" si="38"/>
        <v>0.53511658720764954</v>
      </c>
      <c r="H190" s="41">
        <f t="shared" si="38"/>
        <v>0.54446741124218045</v>
      </c>
      <c r="I190" s="41">
        <f t="shared" si="38"/>
        <v>0.46812289798625306</v>
      </c>
      <c r="J190" s="41">
        <f t="shared" si="38"/>
        <v>0.3248171646883683</v>
      </c>
      <c r="K190" s="41">
        <f t="shared" si="38"/>
        <v>0.37178590869580019</v>
      </c>
      <c r="L190" s="41">
        <f t="shared" si="38"/>
        <v>0.52415487533107363</v>
      </c>
      <c r="M190" s="41">
        <f t="shared" si="38"/>
        <v>0.67743564094240516</v>
      </c>
      <c r="N190" s="72">
        <f t="shared" si="38"/>
        <v>0.28616841183297936</v>
      </c>
    </row>
    <row r="191" spans="1:14" x14ac:dyDescent="0.25">
      <c r="A191" s="27" t="s">
        <v>80</v>
      </c>
      <c r="B191" s="41">
        <f t="shared" ref="B191:N191" si="39">B190/B189*100</f>
        <v>2.1004406067883403</v>
      </c>
      <c r="C191" s="41">
        <f t="shared" si="39"/>
        <v>1.9033175221840299</v>
      </c>
      <c r="D191" s="41">
        <f t="shared" si="39"/>
        <v>2.2097683052470356</v>
      </c>
      <c r="E191" s="41">
        <f t="shared" si="39"/>
        <v>1.7231509891068815</v>
      </c>
      <c r="F191" s="41">
        <f t="shared" si="39"/>
        <v>1.858900610999674</v>
      </c>
      <c r="G191" s="41">
        <f t="shared" si="39"/>
        <v>1.8038940744292342</v>
      </c>
      <c r="H191" s="41">
        <f t="shared" si="39"/>
        <v>1.8832875932411695</v>
      </c>
      <c r="I191" s="41">
        <f t="shared" si="39"/>
        <v>1.6068816989295682</v>
      </c>
      <c r="J191" s="41">
        <f t="shared" si="39"/>
        <v>1.0898163378264478</v>
      </c>
      <c r="K191" s="41">
        <f t="shared" si="39"/>
        <v>1.24720512501786</v>
      </c>
      <c r="L191" s="41">
        <f t="shared" si="39"/>
        <v>1.8230417088785817</v>
      </c>
      <c r="M191" s="41">
        <f t="shared" si="39"/>
        <v>2.4357340786546775</v>
      </c>
      <c r="N191" s="72">
        <f t="shared" si="39"/>
        <v>0.99094154512840615</v>
      </c>
    </row>
    <row r="192" spans="1:14" x14ac:dyDescent="0.25">
      <c r="A192" s="27" t="s">
        <v>81</v>
      </c>
      <c r="B192" s="41">
        <f t="shared" ref="B192:N192" si="40">MIN(B159:B187)</f>
        <v>26.37</v>
      </c>
      <c r="C192" s="41">
        <f t="shared" si="40"/>
        <v>26.94</v>
      </c>
      <c r="D192" s="41">
        <f t="shared" si="40"/>
        <v>27.24</v>
      </c>
      <c r="E192" s="41">
        <f t="shared" si="40"/>
        <v>27.93</v>
      </c>
      <c r="F192" s="41">
        <f t="shared" si="40"/>
        <v>28.71</v>
      </c>
      <c r="G192" s="41">
        <f t="shared" si="40"/>
        <v>28.6</v>
      </c>
      <c r="H192" s="41">
        <f t="shared" si="40"/>
        <v>27.75</v>
      </c>
      <c r="I192" s="41">
        <f t="shared" si="40"/>
        <v>28.2</v>
      </c>
      <c r="J192" s="41">
        <f t="shared" si="40"/>
        <v>29.29</v>
      </c>
      <c r="K192" s="41">
        <f t="shared" si="40"/>
        <v>29.32</v>
      </c>
      <c r="L192" s="41">
        <f t="shared" si="40"/>
        <v>28.18</v>
      </c>
      <c r="M192" s="41">
        <f t="shared" si="40"/>
        <v>26.37</v>
      </c>
      <c r="N192" s="72">
        <f t="shared" si="40"/>
        <v>28.327500000000001</v>
      </c>
    </row>
    <row r="193" spans="1:14" x14ac:dyDescent="0.25">
      <c r="A193" s="27" t="s">
        <v>82</v>
      </c>
      <c r="B193" s="41">
        <f t="shared" ref="B193:N193" si="41">MAX(B159:B187)</f>
        <v>28.84</v>
      </c>
      <c r="C193" s="41">
        <f t="shared" si="41"/>
        <v>28.77</v>
      </c>
      <c r="D193" s="41">
        <f t="shared" si="41"/>
        <v>29.49</v>
      </c>
      <c r="E193" s="41">
        <f t="shared" si="41"/>
        <v>29.8</v>
      </c>
      <c r="F193" s="41">
        <f t="shared" si="41"/>
        <v>31.2</v>
      </c>
      <c r="G193" s="41">
        <f t="shared" si="41"/>
        <v>30.73</v>
      </c>
      <c r="H193" s="41">
        <f t="shared" si="41"/>
        <v>30.33</v>
      </c>
      <c r="I193" s="41">
        <f t="shared" si="41"/>
        <v>30.02</v>
      </c>
      <c r="J193" s="41">
        <f t="shared" si="41"/>
        <v>30.5</v>
      </c>
      <c r="K193" s="41">
        <f t="shared" si="41"/>
        <v>30.48</v>
      </c>
      <c r="L193" s="41">
        <f t="shared" si="41"/>
        <v>30.06</v>
      </c>
      <c r="M193" s="41">
        <f t="shared" si="41"/>
        <v>29.15</v>
      </c>
      <c r="N193" s="72">
        <f t="shared" si="41"/>
        <v>29.375000000000004</v>
      </c>
    </row>
    <row r="194" spans="1:14" x14ac:dyDescent="0.25">
      <c r="A194" s="27" t="s">
        <v>83</v>
      </c>
      <c r="B194" s="41">
        <f t="shared" ref="B194:N194" si="42">QUARTILE(B159:B187,1)</f>
        <v>27.34</v>
      </c>
      <c r="C194" s="41">
        <f t="shared" si="42"/>
        <v>27.5425</v>
      </c>
      <c r="D194" s="41">
        <f t="shared" si="42"/>
        <v>27.914999999999999</v>
      </c>
      <c r="E194" s="41">
        <f t="shared" si="42"/>
        <v>28.560000000000002</v>
      </c>
      <c r="F194" s="41">
        <f t="shared" si="42"/>
        <v>29.29</v>
      </c>
      <c r="G194" s="41">
        <f t="shared" si="42"/>
        <v>29.29</v>
      </c>
      <c r="H194" s="41">
        <f t="shared" si="42"/>
        <v>28.59</v>
      </c>
      <c r="I194" s="41">
        <f t="shared" si="42"/>
        <v>28.79</v>
      </c>
      <c r="J194" s="41">
        <f t="shared" si="42"/>
        <v>29.6</v>
      </c>
      <c r="K194" s="41">
        <f t="shared" si="42"/>
        <v>29.5</v>
      </c>
      <c r="L194" s="41">
        <f t="shared" si="42"/>
        <v>28.3</v>
      </c>
      <c r="M194" s="41">
        <f t="shared" si="42"/>
        <v>27.32</v>
      </c>
      <c r="N194" s="72">
        <f t="shared" si="42"/>
        <v>28.720208333333332</v>
      </c>
    </row>
    <row r="195" spans="1:14" x14ac:dyDescent="0.25">
      <c r="A195" s="27" t="s">
        <v>84</v>
      </c>
      <c r="B195" s="41">
        <f t="shared" ref="B195:N195" si="43">QUARTILE(B159:B187,2)</f>
        <v>27.65</v>
      </c>
      <c r="C195" s="41">
        <f t="shared" si="43"/>
        <v>27.880000000000003</v>
      </c>
      <c r="D195" s="41">
        <f t="shared" si="43"/>
        <v>28.14</v>
      </c>
      <c r="E195" s="41">
        <f t="shared" si="43"/>
        <v>28.79</v>
      </c>
      <c r="F195" s="41">
        <f t="shared" si="43"/>
        <v>29.62</v>
      </c>
      <c r="G195" s="41">
        <f t="shared" si="43"/>
        <v>29.63</v>
      </c>
      <c r="H195" s="41">
        <f t="shared" si="43"/>
        <v>28.9</v>
      </c>
      <c r="I195" s="41">
        <f t="shared" si="43"/>
        <v>29</v>
      </c>
      <c r="J195" s="41">
        <f t="shared" si="43"/>
        <v>29.82</v>
      </c>
      <c r="K195" s="41">
        <f t="shared" si="43"/>
        <v>29.8</v>
      </c>
      <c r="L195" s="41">
        <f t="shared" si="43"/>
        <v>28.58</v>
      </c>
      <c r="M195" s="41">
        <f t="shared" si="43"/>
        <v>27.9</v>
      </c>
      <c r="N195" s="72">
        <f t="shared" si="43"/>
        <v>28.920499999999997</v>
      </c>
    </row>
    <row r="196" spans="1:14" x14ac:dyDescent="0.25">
      <c r="A196" s="27" t="s">
        <v>85</v>
      </c>
      <c r="B196" s="41">
        <f t="shared" ref="B196:N196" si="44">QUARTILE(B159:B187,3)</f>
        <v>27.98</v>
      </c>
      <c r="C196" s="41">
        <f t="shared" si="44"/>
        <v>28.08</v>
      </c>
      <c r="D196" s="41">
        <f t="shared" si="44"/>
        <v>28.495000000000001</v>
      </c>
      <c r="E196" s="41">
        <f t="shared" si="44"/>
        <v>29.26</v>
      </c>
      <c r="F196" s="41">
        <f t="shared" si="44"/>
        <v>29.76</v>
      </c>
      <c r="G196" s="41">
        <f t="shared" si="44"/>
        <v>30.04</v>
      </c>
      <c r="H196" s="41">
        <f t="shared" si="44"/>
        <v>28.96</v>
      </c>
      <c r="I196" s="41">
        <f t="shared" si="44"/>
        <v>29.52</v>
      </c>
      <c r="J196" s="41">
        <f t="shared" si="44"/>
        <v>29.95</v>
      </c>
      <c r="K196" s="41">
        <f t="shared" si="44"/>
        <v>30.12</v>
      </c>
      <c r="L196" s="41">
        <f t="shared" si="44"/>
        <v>29.11</v>
      </c>
      <c r="M196" s="41">
        <f t="shared" si="44"/>
        <v>28.27</v>
      </c>
      <c r="N196" s="72">
        <f t="shared" si="44"/>
        <v>29.008333333333336</v>
      </c>
    </row>
    <row r="199" spans="1:14" ht="15.75" x14ac:dyDescent="0.25">
      <c r="A199" s="23" t="s">
        <v>219</v>
      </c>
    </row>
    <row r="200" spans="1:14" ht="15.75" x14ac:dyDescent="0.25">
      <c r="A200" s="24" t="s">
        <v>64</v>
      </c>
      <c r="B200" s="48" t="s">
        <v>65</v>
      </c>
      <c r="C200" s="48" t="s">
        <v>66</v>
      </c>
      <c r="D200" s="48" t="s">
        <v>67</v>
      </c>
      <c r="E200" s="48" t="s">
        <v>68</v>
      </c>
      <c r="F200" s="48" t="s">
        <v>69</v>
      </c>
      <c r="G200" s="48" t="s">
        <v>70</v>
      </c>
      <c r="H200" s="48" t="s">
        <v>71</v>
      </c>
      <c r="I200" s="48" t="s">
        <v>72</v>
      </c>
      <c r="J200" s="48" t="s">
        <v>73</v>
      </c>
      <c r="K200" s="48" t="s">
        <v>74</v>
      </c>
      <c r="L200" s="48" t="s">
        <v>75</v>
      </c>
      <c r="M200" s="48" t="s">
        <v>76</v>
      </c>
      <c r="N200" s="71" t="s">
        <v>77</v>
      </c>
    </row>
    <row r="201" spans="1:14" ht="15.75" x14ac:dyDescent="0.25">
      <c r="A201" s="27">
        <v>1999</v>
      </c>
      <c r="B201" s="48"/>
      <c r="C201" s="48"/>
      <c r="D201" s="48"/>
      <c r="E201" s="48"/>
      <c r="F201" s="48"/>
      <c r="G201" s="48"/>
      <c r="H201" s="48"/>
      <c r="I201" s="41">
        <v>30</v>
      </c>
      <c r="J201" s="41">
        <v>29.6</v>
      </c>
      <c r="K201" s="41">
        <v>29.1</v>
      </c>
      <c r="L201" s="41">
        <v>27.73</v>
      </c>
      <c r="M201" s="41">
        <v>25.93</v>
      </c>
      <c r="N201" s="71"/>
    </row>
    <row r="202" spans="1:14" x14ac:dyDescent="0.25">
      <c r="A202" s="27">
        <v>2000</v>
      </c>
      <c r="B202" s="41">
        <v>26.05</v>
      </c>
      <c r="C202" s="41">
        <v>26.33</v>
      </c>
      <c r="D202" s="41">
        <v>26.54</v>
      </c>
      <c r="E202" s="41">
        <v>27.95</v>
      </c>
      <c r="F202" s="41">
        <v>28.64</v>
      </c>
      <c r="G202" s="41">
        <v>28.6</v>
      </c>
      <c r="H202" s="41">
        <v>27.58</v>
      </c>
      <c r="I202" s="41">
        <v>27.9</v>
      </c>
      <c r="J202" s="41">
        <v>29.63</v>
      </c>
      <c r="K202" s="41">
        <v>29.27</v>
      </c>
      <c r="L202" s="41">
        <v>28.58</v>
      </c>
      <c r="M202" s="41">
        <v>27.53</v>
      </c>
      <c r="N202" s="72">
        <f t="shared" ref="N202:N216" si="45">AVERAGE(B202:M202)</f>
        <v>27.883333333333336</v>
      </c>
    </row>
    <row r="203" spans="1:14" x14ac:dyDescent="0.25">
      <c r="A203" s="27">
        <v>2001</v>
      </c>
      <c r="B203" s="41">
        <v>27.3</v>
      </c>
      <c r="C203" s="41">
        <v>27.04</v>
      </c>
      <c r="D203" s="41">
        <v>27.9</v>
      </c>
      <c r="E203" s="41">
        <v>28.23</v>
      </c>
      <c r="F203" s="41">
        <v>28.12</v>
      </c>
      <c r="G203" s="41">
        <v>29.35</v>
      </c>
      <c r="H203" s="41">
        <v>28.17</v>
      </c>
      <c r="I203" s="41">
        <v>29.07</v>
      </c>
      <c r="J203" s="41">
        <v>29.35</v>
      </c>
      <c r="K203" s="41">
        <v>29.44</v>
      </c>
      <c r="L203" s="41">
        <v>27.8</v>
      </c>
      <c r="M203" s="41">
        <v>27.65</v>
      </c>
      <c r="N203" s="72">
        <f t="shared" si="45"/>
        <v>28.285</v>
      </c>
    </row>
    <row r="204" spans="1:14" x14ac:dyDescent="0.25">
      <c r="A204" s="27">
        <v>2002</v>
      </c>
      <c r="B204" s="41">
        <v>27.5</v>
      </c>
      <c r="C204" s="41">
        <v>27.93</v>
      </c>
      <c r="D204" s="41">
        <v>27.78</v>
      </c>
      <c r="E204" s="41">
        <v>27.93</v>
      </c>
      <c r="F204" s="41">
        <v>28.94</v>
      </c>
      <c r="G204" s="41">
        <v>29.4</v>
      </c>
      <c r="H204" s="41">
        <v>28.18</v>
      </c>
      <c r="I204" s="41">
        <v>28.2</v>
      </c>
      <c r="J204" s="41">
        <v>29.48</v>
      </c>
      <c r="K204" s="41">
        <v>29.5</v>
      </c>
      <c r="L204" s="41">
        <v>28.6</v>
      </c>
      <c r="M204" s="41">
        <v>27.83</v>
      </c>
      <c r="N204" s="72">
        <f t="shared" si="45"/>
        <v>28.439166666666669</v>
      </c>
    </row>
    <row r="205" spans="1:14" x14ac:dyDescent="0.25">
      <c r="A205" s="27">
        <v>2003</v>
      </c>
      <c r="B205" s="41">
        <v>28.14</v>
      </c>
      <c r="C205" s="41">
        <v>28</v>
      </c>
      <c r="D205" s="41">
        <v>29.27</v>
      </c>
      <c r="E205" s="41">
        <v>29.6</v>
      </c>
      <c r="F205" s="41">
        <v>29.15</v>
      </c>
      <c r="G205" s="41">
        <v>29.55</v>
      </c>
      <c r="H205" s="41">
        <v>28.68</v>
      </c>
      <c r="I205" s="41">
        <v>29.18</v>
      </c>
      <c r="J205" s="41">
        <v>29.95</v>
      </c>
      <c r="K205" s="41">
        <v>30.02</v>
      </c>
      <c r="L205" s="41">
        <v>29.43</v>
      </c>
      <c r="M205" s="41">
        <v>26.93</v>
      </c>
      <c r="N205" s="72">
        <f t="shared" si="45"/>
        <v>28.991666666666671</v>
      </c>
    </row>
    <row r="206" spans="1:14" x14ac:dyDescent="0.25">
      <c r="A206" s="27">
        <v>2004</v>
      </c>
      <c r="B206" s="41">
        <v>27.5</v>
      </c>
      <c r="C206" s="41">
        <v>28.15</v>
      </c>
      <c r="D206" s="41">
        <v>27.7</v>
      </c>
      <c r="E206" s="41">
        <v>28.55</v>
      </c>
      <c r="F206" s="41">
        <v>28.08</v>
      </c>
      <c r="G206" s="41">
        <v>28.68</v>
      </c>
      <c r="H206" s="41">
        <v>28</v>
      </c>
      <c r="I206" s="41">
        <v>28.44</v>
      </c>
      <c r="J206" s="41">
        <v>29.73</v>
      </c>
      <c r="K206" s="41">
        <v>30.08</v>
      </c>
      <c r="L206" s="41">
        <v>27.77</v>
      </c>
      <c r="M206" s="41">
        <v>26.78</v>
      </c>
      <c r="N206" s="72">
        <f t="shared" si="45"/>
        <v>28.288333333333327</v>
      </c>
    </row>
    <row r="207" spans="1:14" x14ac:dyDescent="0.25">
      <c r="A207" s="27">
        <v>2005</v>
      </c>
      <c r="B207" s="41">
        <v>26.18</v>
      </c>
      <c r="C207" s="41">
        <v>26.9</v>
      </c>
      <c r="D207" s="41">
        <v>29.3</v>
      </c>
      <c r="E207" s="41">
        <v>29.03</v>
      </c>
      <c r="F207" s="41">
        <v>29.98</v>
      </c>
      <c r="G207" s="41">
        <v>29.9</v>
      </c>
      <c r="H207" s="41">
        <v>29.98</v>
      </c>
      <c r="I207" s="41">
        <v>28.55</v>
      </c>
      <c r="J207" s="41">
        <v>29.56</v>
      </c>
      <c r="K207" s="41">
        <v>30.08</v>
      </c>
      <c r="L207" s="41">
        <v>28.08</v>
      </c>
      <c r="M207" s="41">
        <v>27.78</v>
      </c>
      <c r="N207" s="72">
        <f t="shared" si="45"/>
        <v>28.77666666666666</v>
      </c>
    </row>
    <row r="208" spans="1:14" x14ac:dyDescent="0.25">
      <c r="A208" s="27">
        <v>2006</v>
      </c>
      <c r="B208" s="41">
        <v>27.33</v>
      </c>
      <c r="C208" s="41">
        <v>27.03</v>
      </c>
      <c r="D208" s="41">
        <v>27.55</v>
      </c>
      <c r="E208" s="41">
        <v>28.2</v>
      </c>
      <c r="F208" s="41">
        <v>29.2</v>
      </c>
      <c r="G208" s="41">
        <v>29.24</v>
      </c>
      <c r="H208" s="41">
        <v>28.97</v>
      </c>
      <c r="I208" s="41">
        <v>29.15</v>
      </c>
      <c r="J208" s="41">
        <v>29.58</v>
      </c>
      <c r="K208" s="41">
        <v>29.75</v>
      </c>
      <c r="L208" s="41">
        <v>28.34</v>
      </c>
      <c r="M208" s="41">
        <v>28.05</v>
      </c>
      <c r="N208" s="72">
        <f t="shared" si="45"/>
        <v>28.532499999999999</v>
      </c>
    </row>
    <row r="209" spans="1:14" x14ac:dyDescent="0.25">
      <c r="A209" s="27">
        <v>2007</v>
      </c>
      <c r="B209" s="41">
        <v>27.13</v>
      </c>
      <c r="C209" s="41">
        <v>28.45</v>
      </c>
      <c r="D209" s="41">
        <v>28.54</v>
      </c>
      <c r="E209" s="41">
        <v>29.55</v>
      </c>
      <c r="F209" s="41">
        <v>29.84</v>
      </c>
      <c r="G209" s="41">
        <v>30.3</v>
      </c>
      <c r="H209" s="41">
        <v>28.38</v>
      </c>
      <c r="I209" s="41">
        <v>29.68</v>
      </c>
      <c r="J209" s="41">
        <v>29.87</v>
      </c>
      <c r="K209" s="41">
        <v>29.84</v>
      </c>
      <c r="L209" s="41">
        <v>27.58</v>
      </c>
      <c r="M209" s="41">
        <v>27.33</v>
      </c>
      <c r="N209" s="72">
        <f t="shared" si="45"/>
        <v>28.874166666666664</v>
      </c>
    </row>
    <row r="210" spans="1:14" x14ac:dyDescent="0.25">
      <c r="A210" s="27">
        <v>2008</v>
      </c>
      <c r="B210" s="41">
        <v>26.95</v>
      </c>
      <c r="C210" s="41">
        <v>27.7</v>
      </c>
      <c r="D210" s="41">
        <v>28.07</v>
      </c>
      <c r="E210" s="41">
        <v>28.2</v>
      </c>
      <c r="F210" s="41">
        <v>29</v>
      </c>
      <c r="G210" s="41">
        <v>29.15</v>
      </c>
      <c r="H210" s="41">
        <v>28.34</v>
      </c>
      <c r="I210" s="41">
        <v>29.3</v>
      </c>
      <c r="J210" s="41">
        <v>29.9</v>
      </c>
      <c r="K210" s="41">
        <v>30.52</v>
      </c>
      <c r="L210" s="41">
        <v>28.15</v>
      </c>
      <c r="M210" s="41">
        <v>27.25</v>
      </c>
      <c r="N210" s="72">
        <f t="shared" si="45"/>
        <v>28.544166666666666</v>
      </c>
    </row>
    <row r="211" spans="1:14" x14ac:dyDescent="0.25">
      <c r="A211" s="27">
        <v>2009</v>
      </c>
      <c r="B211" s="41">
        <v>27.18</v>
      </c>
      <c r="C211" s="41">
        <v>26.8</v>
      </c>
      <c r="D211" s="41">
        <v>27.3</v>
      </c>
      <c r="E211" s="41">
        <v>28.37</v>
      </c>
      <c r="F211" s="41">
        <v>28.73</v>
      </c>
      <c r="G211" s="41">
        <v>29.52</v>
      </c>
      <c r="H211" s="41">
        <v>28.93</v>
      </c>
      <c r="I211" s="41">
        <v>28.55</v>
      </c>
      <c r="J211" s="41">
        <v>29.68</v>
      </c>
      <c r="K211" s="41">
        <v>29.14</v>
      </c>
      <c r="L211" s="41">
        <v>28.9</v>
      </c>
      <c r="M211" s="41">
        <v>27.77</v>
      </c>
      <c r="N211" s="72">
        <f t="shared" si="45"/>
        <v>28.405833333333334</v>
      </c>
    </row>
    <row r="212" spans="1:14" x14ac:dyDescent="0.25">
      <c r="A212" s="27">
        <v>2010</v>
      </c>
      <c r="B212" s="41">
        <v>28.5</v>
      </c>
      <c r="C212" s="41">
        <v>28.38</v>
      </c>
      <c r="D212" s="41">
        <v>28.33</v>
      </c>
      <c r="E212" s="41">
        <v>29.75</v>
      </c>
      <c r="F212" s="41">
        <v>29.55</v>
      </c>
      <c r="G212" s="41">
        <v>29.7</v>
      </c>
      <c r="H212" s="41">
        <v>29.45</v>
      </c>
      <c r="I212" s="41">
        <v>29.46</v>
      </c>
      <c r="J212" s="41">
        <v>30.9</v>
      </c>
      <c r="K212" s="41">
        <v>30.4</v>
      </c>
      <c r="L212" s="41">
        <v>28.67</v>
      </c>
      <c r="M212" s="41">
        <v>26.03</v>
      </c>
      <c r="N212" s="72">
        <f t="shared" si="45"/>
        <v>29.093333333333334</v>
      </c>
    </row>
    <row r="213" spans="1:14" x14ac:dyDescent="0.25">
      <c r="A213" s="27">
        <v>2011</v>
      </c>
      <c r="B213" s="41">
        <v>26.75</v>
      </c>
      <c r="C213" s="41">
        <v>27.75</v>
      </c>
      <c r="D213" s="41">
        <v>28.05</v>
      </c>
      <c r="E213" s="41">
        <v>28.55</v>
      </c>
      <c r="F213" s="41">
        <v>29.13</v>
      </c>
      <c r="G213" s="41">
        <v>29.95</v>
      </c>
      <c r="H213" s="41">
        <v>29</v>
      </c>
      <c r="I213" s="41">
        <v>29.53</v>
      </c>
      <c r="J213" s="41">
        <v>29.9</v>
      </c>
      <c r="K213" s="41">
        <v>29.88</v>
      </c>
      <c r="L213" s="41">
        <v>28.63</v>
      </c>
      <c r="M213" s="41">
        <v>27.07</v>
      </c>
      <c r="N213" s="72">
        <f t="shared" si="45"/>
        <v>28.682499999999994</v>
      </c>
    </row>
    <row r="214" spans="1:14" x14ac:dyDescent="0.25">
      <c r="A214" s="27">
        <v>2012</v>
      </c>
      <c r="B214" s="41">
        <v>27.2</v>
      </c>
      <c r="C214" s="41">
        <v>27.75</v>
      </c>
      <c r="D214" s="41">
        <v>27.42</v>
      </c>
      <c r="E214" s="41">
        <v>29</v>
      </c>
      <c r="F214" s="41">
        <v>30.1</v>
      </c>
      <c r="G214" s="41">
        <v>29.67</v>
      </c>
      <c r="H214" s="41">
        <v>28.47</v>
      </c>
      <c r="I214" s="41">
        <v>29.45</v>
      </c>
      <c r="J214" s="41">
        <v>29.3</v>
      </c>
      <c r="K214" s="41">
        <v>29.38</v>
      </c>
      <c r="L214" s="41">
        <v>27.73</v>
      </c>
      <c r="M214" s="41">
        <v>27.8</v>
      </c>
      <c r="N214" s="72">
        <f t="shared" si="45"/>
        <v>28.605833333333333</v>
      </c>
    </row>
    <row r="215" spans="1:14" x14ac:dyDescent="0.25">
      <c r="A215" s="27">
        <v>2013</v>
      </c>
      <c r="B215" s="41">
        <v>27.73</v>
      </c>
      <c r="C215" s="41">
        <v>27.7</v>
      </c>
      <c r="D215" s="41">
        <v>28.17</v>
      </c>
      <c r="E215" s="41">
        <v>29.1</v>
      </c>
      <c r="F215" s="41">
        <v>28.73</v>
      </c>
      <c r="G215" s="41">
        <v>28.78</v>
      </c>
      <c r="H215" s="41">
        <v>27.35</v>
      </c>
      <c r="I215" s="41">
        <v>28.88</v>
      </c>
      <c r="J215" s="41">
        <v>29.87</v>
      </c>
      <c r="K215" s="41">
        <v>29.9</v>
      </c>
      <c r="L215" s="41">
        <v>28.95</v>
      </c>
      <c r="M215" s="41">
        <v>28.55</v>
      </c>
      <c r="N215" s="72">
        <f t="shared" si="45"/>
        <v>28.642499999999995</v>
      </c>
    </row>
    <row r="216" spans="1:14" x14ac:dyDescent="0.25">
      <c r="A216" s="27">
        <v>2014</v>
      </c>
      <c r="B216" s="41">
        <v>27.8</v>
      </c>
      <c r="C216" s="41">
        <v>27.8</v>
      </c>
      <c r="D216" s="41">
        <v>28.5</v>
      </c>
      <c r="E216" s="41">
        <v>28.7</v>
      </c>
      <c r="F216" s="41">
        <v>28.9</v>
      </c>
      <c r="G216" s="41">
        <v>29.1</v>
      </c>
      <c r="H216" s="41">
        <v>28.5</v>
      </c>
      <c r="I216" s="41">
        <v>28.4</v>
      </c>
      <c r="J216" s="41">
        <v>28.9</v>
      </c>
      <c r="K216" s="41">
        <v>28.9</v>
      </c>
      <c r="L216" s="41">
        <v>28.3</v>
      </c>
      <c r="M216" s="41">
        <v>27.3</v>
      </c>
      <c r="N216" s="72">
        <f t="shared" si="45"/>
        <v>28.424999999999997</v>
      </c>
    </row>
    <row r="217" spans="1:14" x14ac:dyDescent="0.25">
      <c r="A217" s="27">
        <v>2015</v>
      </c>
      <c r="B217" s="41">
        <v>27.7</v>
      </c>
      <c r="C217" s="41">
        <v>27.4</v>
      </c>
      <c r="D217" s="41">
        <v>28.1</v>
      </c>
      <c r="E217" s="41">
        <v>29.3</v>
      </c>
      <c r="F217" s="41">
        <v>29.5</v>
      </c>
      <c r="G217" s="41"/>
      <c r="H217" s="41"/>
      <c r="I217" s="41"/>
      <c r="J217" s="41"/>
      <c r="K217" s="41"/>
      <c r="L217" s="41"/>
      <c r="M217" s="41"/>
      <c r="N217" s="72"/>
    </row>
    <row r="218" spans="1:14" x14ac:dyDescent="0.25">
      <c r="A218" s="27">
        <v>2016</v>
      </c>
      <c r="B218" s="41"/>
      <c r="C218" s="41"/>
      <c r="D218" s="41">
        <v>28.9</v>
      </c>
      <c r="E218" s="41">
        <v>31.8</v>
      </c>
      <c r="F218" s="41">
        <v>29.4</v>
      </c>
      <c r="G218" s="41">
        <v>29.8</v>
      </c>
      <c r="H218" s="41">
        <v>29</v>
      </c>
      <c r="I218" s="41">
        <v>28.9</v>
      </c>
      <c r="J218" s="41">
        <v>29.4</v>
      </c>
      <c r="K218" s="41">
        <v>30</v>
      </c>
      <c r="L218" s="41">
        <v>29.2</v>
      </c>
      <c r="M218" s="41">
        <v>28.4</v>
      </c>
      <c r="N218" s="72"/>
    </row>
    <row r="219" spans="1:14" x14ac:dyDescent="0.25">
      <c r="A219" s="27">
        <v>2017</v>
      </c>
      <c r="B219" s="41">
        <v>28.2</v>
      </c>
      <c r="C219" s="41">
        <v>28.6</v>
      </c>
      <c r="D219" s="41">
        <v>28.7</v>
      </c>
      <c r="E219" s="41">
        <v>29.7</v>
      </c>
      <c r="F219" s="41">
        <v>30.3</v>
      </c>
      <c r="G219" s="41">
        <v>30.5</v>
      </c>
      <c r="H219" s="41">
        <v>26.4</v>
      </c>
      <c r="I219" s="41">
        <v>29.7</v>
      </c>
      <c r="J219" s="41">
        <v>30.7</v>
      </c>
      <c r="K219" s="41">
        <v>30.4</v>
      </c>
      <c r="L219" s="41">
        <v>29.5</v>
      </c>
      <c r="M219" s="41">
        <v>27.2</v>
      </c>
      <c r="N219" s="72">
        <f t="shared" ref="N219:N220" si="46">AVERAGE(B219:M219)</f>
        <v>29.158333333333331</v>
      </c>
    </row>
    <row r="220" spans="1:14" x14ac:dyDescent="0.25">
      <c r="A220" s="27">
        <v>2018</v>
      </c>
      <c r="B220" s="41">
        <v>26.2</v>
      </c>
      <c r="C220" s="41">
        <v>27.2</v>
      </c>
      <c r="D220" s="41">
        <v>27.9</v>
      </c>
      <c r="E220" s="41">
        <v>28.6</v>
      </c>
      <c r="F220" s="41">
        <v>29.76</v>
      </c>
      <c r="G220" s="41">
        <v>28.6</v>
      </c>
      <c r="H220" s="41">
        <v>27.6</v>
      </c>
      <c r="I220" s="41">
        <v>28.5</v>
      </c>
      <c r="J220" s="41">
        <v>29.33</v>
      </c>
      <c r="K220" s="41">
        <v>29.26</v>
      </c>
      <c r="L220" s="41">
        <v>28.466999999999999</v>
      </c>
      <c r="M220" s="41">
        <v>28.425000000000001</v>
      </c>
      <c r="N220" s="72">
        <f t="shared" si="46"/>
        <v>28.320166666666665</v>
      </c>
    </row>
    <row r="221" spans="1:14" x14ac:dyDescent="0.25">
      <c r="A221" s="27">
        <v>2019</v>
      </c>
      <c r="B221" s="41">
        <v>28.04</v>
      </c>
      <c r="C221" s="41">
        <v>28.45</v>
      </c>
      <c r="D221" s="41">
        <v>28.274999999999999</v>
      </c>
      <c r="E221" s="41">
        <v>28.34</v>
      </c>
      <c r="F221" s="41">
        <v>29.324999999999999</v>
      </c>
      <c r="G221" s="41">
        <v>29.85</v>
      </c>
      <c r="H221" s="41">
        <v>28.6</v>
      </c>
      <c r="I221" s="41">
        <v>28.85</v>
      </c>
      <c r="J221" s="41">
        <v>29.725000000000001</v>
      </c>
      <c r="K221" s="41">
        <v>29.48</v>
      </c>
      <c r="L221" s="41">
        <v>28.524999999999999</v>
      </c>
      <c r="M221" s="41">
        <v>28.06</v>
      </c>
      <c r="N221" s="72"/>
    </row>
    <row r="222" spans="1:14" x14ac:dyDescent="0.25">
      <c r="A222" s="27">
        <v>2020</v>
      </c>
      <c r="B222" s="41">
        <v>27.7</v>
      </c>
      <c r="C222" s="41"/>
      <c r="D222" s="41"/>
      <c r="E222" s="41"/>
      <c r="F222" s="41"/>
      <c r="G222" s="41"/>
      <c r="H222" s="41"/>
      <c r="I222" s="41"/>
      <c r="J222" s="41"/>
      <c r="K222" s="41"/>
      <c r="L222" s="41"/>
      <c r="M222" s="41"/>
      <c r="N222" s="72"/>
    </row>
    <row r="223" spans="1:14" x14ac:dyDescent="0.25">
      <c r="A223" s="27">
        <v>2021</v>
      </c>
      <c r="B223" s="41"/>
      <c r="C223" s="41"/>
      <c r="D223" s="41"/>
      <c r="E223" s="41"/>
      <c r="F223" s="41"/>
      <c r="G223" s="41"/>
      <c r="H223" s="41"/>
      <c r="I223" s="41"/>
      <c r="J223" s="41"/>
      <c r="K223" s="41"/>
      <c r="L223" s="41"/>
      <c r="M223" s="41"/>
      <c r="N223" s="72"/>
    </row>
    <row r="224" spans="1:14" x14ac:dyDescent="0.25">
      <c r="A224" s="27">
        <v>2022</v>
      </c>
      <c r="B224" s="41"/>
      <c r="C224" s="41"/>
      <c r="D224" s="41"/>
      <c r="E224" s="41"/>
      <c r="F224" s="41"/>
      <c r="G224" s="41"/>
      <c r="H224" s="41"/>
      <c r="I224" s="41"/>
      <c r="J224" s="41"/>
      <c r="K224" s="41"/>
      <c r="L224" s="41"/>
      <c r="M224" s="41"/>
      <c r="N224" s="72"/>
    </row>
    <row r="225" spans="1:14" x14ac:dyDescent="0.25">
      <c r="A225" s="27">
        <v>2023</v>
      </c>
      <c r="B225" s="41"/>
      <c r="C225" s="41"/>
      <c r="D225" s="41"/>
      <c r="E225" s="41"/>
      <c r="F225" s="41"/>
      <c r="G225" s="41"/>
      <c r="H225" s="41"/>
      <c r="I225" s="41"/>
      <c r="J225" s="41"/>
      <c r="K225" s="41"/>
      <c r="L225" s="41"/>
      <c r="M225" s="41"/>
      <c r="N225" s="72"/>
    </row>
    <row r="226" spans="1:14" x14ac:dyDescent="0.25">
      <c r="A226" s="27">
        <v>2024</v>
      </c>
      <c r="B226" s="41"/>
      <c r="C226" s="41"/>
      <c r="D226" s="41"/>
      <c r="E226" s="41"/>
      <c r="F226" s="41"/>
      <c r="G226" s="41"/>
      <c r="H226" s="41"/>
      <c r="I226" s="41"/>
      <c r="J226" s="41"/>
      <c r="K226" s="41"/>
      <c r="L226" s="41"/>
      <c r="M226" s="41"/>
      <c r="N226" s="72"/>
    </row>
    <row r="227" spans="1:14" x14ac:dyDescent="0.25">
      <c r="A227" s="27">
        <v>2025</v>
      </c>
      <c r="B227" s="41"/>
      <c r="C227" s="41"/>
      <c r="D227" s="41"/>
      <c r="E227" s="41"/>
      <c r="F227" s="41"/>
      <c r="G227" s="41"/>
      <c r="H227" s="41"/>
      <c r="I227" s="41"/>
      <c r="J227" s="41"/>
      <c r="K227" s="41"/>
      <c r="L227" s="41"/>
      <c r="M227" s="41"/>
      <c r="N227" s="72"/>
    </row>
    <row r="228" spans="1:14" x14ac:dyDescent="0.25">
      <c r="A228" s="27">
        <v>2026</v>
      </c>
      <c r="B228" s="41"/>
      <c r="C228" s="41"/>
      <c r="D228" s="41"/>
      <c r="E228" s="41"/>
      <c r="F228" s="41"/>
      <c r="G228" s="41"/>
      <c r="H228" s="41"/>
      <c r="I228" s="41"/>
      <c r="J228" s="41"/>
      <c r="K228" s="41"/>
      <c r="L228" s="41"/>
      <c r="M228" s="41"/>
      <c r="N228" s="72"/>
    </row>
    <row r="229" spans="1:14" x14ac:dyDescent="0.25">
      <c r="A229" s="27">
        <v>2027</v>
      </c>
      <c r="B229" s="41"/>
      <c r="C229" s="41"/>
      <c r="D229" s="41"/>
      <c r="E229" s="41"/>
      <c r="F229" s="41"/>
      <c r="G229" s="41"/>
      <c r="H229" s="41"/>
      <c r="I229" s="41"/>
      <c r="J229" s="41"/>
      <c r="K229" s="41"/>
      <c r="L229" s="41"/>
      <c r="M229" s="41"/>
      <c r="N229" s="72"/>
    </row>
    <row r="230" spans="1:14" x14ac:dyDescent="0.25">
      <c r="A230" s="3"/>
    </row>
    <row r="231" spans="1:14" x14ac:dyDescent="0.25">
      <c r="A231" s="27" t="s">
        <v>78</v>
      </c>
      <c r="B231" s="41">
        <f t="shared" ref="B231:N231" si="47">AVERAGE(B204:B229)</f>
        <v>27.429444444444442</v>
      </c>
      <c r="C231" s="41">
        <f t="shared" si="47"/>
        <v>27.764117647058821</v>
      </c>
      <c r="D231" s="41">
        <f t="shared" si="47"/>
        <v>28.214166666666664</v>
      </c>
      <c r="E231" s="41">
        <f t="shared" si="47"/>
        <v>29.015000000000004</v>
      </c>
      <c r="F231" s="41">
        <f t="shared" si="47"/>
        <v>29.311944444444446</v>
      </c>
      <c r="G231" s="41">
        <f t="shared" si="47"/>
        <v>29.511176470588243</v>
      </c>
      <c r="H231" s="41">
        <f t="shared" si="47"/>
        <v>28.460588235294122</v>
      </c>
      <c r="I231" s="41">
        <f t="shared" si="47"/>
        <v>28.9835294117647</v>
      </c>
      <c r="J231" s="41">
        <f t="shared" si="47"/>
        <v>29.751470588235293</v>
      </c>
      <c r="K231" s="41">
        <f t="shared" si="47"/>
        <v>29.79588235294117</v>
      </c>
      <c r="L231" s="41">
        <f t="shared" si="47"/>
        <v>28.518941176470587</v>
      </c>
      <c r="M231" s="41">
        <f t="shared" si="47"/>
        <v>27.562058823529412</v>
      </c>
      <c r="N231" s="72">
        <f t="shared" si="47"/>
        <v>28.652011111111111</v>
      </c>
    </row>
    <row r="232" spans="1:14" x14ac:dyDescent="0.25">
      <c r="A232" s="27" t="s">
        <v>79</v>
      </c>
      <c r="B232" s="41">
        <f t="shared" ref="B232:N232" si="48">STDEV(B204:B229)</f>
        <v>0.64077592873770883</v>
      </c>
      <c r="C232" s="41">
        <f t="shared" si="48"/>
        <v>0.55491056513110082</v>
      </c>
      <c r="D232" s="41">
        <f t="shared" si="48"/>
        <v>0.58041630596951155</v>
      </c>
      <c r="E232" s="41">
        <f t="shared" si="48"/>
        <v>0.89325083757225199</v>
      </c>
      <c r="F232" s="41">
        <f t="shared" si="48"/>
        <v>0.55811431173848325</v>
      </c>
      <c r="G232" s="41">
        <f t="shared" si="48"/>
        <v>0.53883998497862484</v>
      </c>
      <c r="H232" s="41">
        <f t="shared" si="48"/>
        <v>0.82728827040696107</v>
      </c>
      <c r="I232" s="41">
        <f t="shared" si="48"/>
        <v>0.48754411565096584</v>
      </c>
      <c r="J232" s="41">
        <f t="shared" si="48"/>
        <v>0.48130605097576151</v>
      </c>
      <c r="K232" s="41">
        <f t="shared" si="48"/>
        <v>0.46164189074878947</v>
      </c>
      <c r="L232" s="41">
        <f t="shared" si="48"/>
        <v>0.5648846641780334</v>
      </c>
      <c r="M232" s="41">
        <f t="shared" si="48"/>
        <v>0.66518103462405564</v>
      </c>
      <c r="N232" s="72">
        <f t="shared" si="48"/>
        <v>0.27519782543053173</v>
      </c>
    </row>
    <row r="233" spans="1:14" x14ac:dyDescent="0.25">
      <c r="A233" s="27" t="s">
        <v>80</v>
      </c>
      <c r="B233" s="41">
        <f t="shared" ref="B233:N233" si="49">B232/B231*100</f>
        <v>2.336087885540429</v>
      </c>
      <c r="C233" s="41">
        <f t="shared" si="49"/>
        <v>1.9986609053642481</v>
      </c>
      <c r="D233" s="41">
        <f t="shared" si="49"/>
        <v>2.0571803974463596</v>
      </c>
      <c r="E233" s="41">
        <f t="shared" si="49"/>
        <v>3.0785829314914763</v>
      </c>
      <c r="F233" s="41">
        <f t="shared" si="49"/>
        <v>1.904050796753826</v>
      </c>
      <c r="G233" s="41">
        <f t="shared" si="49"/>
        <v>1.8258844594543682</v>
      </c>
      <c r="H233" s="41">
        <f t="shared" si="49"/>
        <v>2.9067855645409204</v>
      </c>
      <c r="I233" s="41">
        <f t="shared" si="49"/>
        <v>1.682141980448616</v>
      </c>
      <c r="J233" s="41">
        <f t="shared" si="49"/>
        <v>1.6177554973235027</v>
      </c>
      <c r="K233" s="41">
        <f t="shared" si="49"/>
        <v>1.5493479443921234</v>
      </c>
      <c r="L233" s="41">
        <f t="shared" si="49"/>
        <v>1.9807350514264139</v>
      </c>
      <c r="M233" s="41">
        <f t="shared" si="49"/>
        <v>2.4133938574145928</v>
      </c>
      <c r="N233" s="72">
        <f t="shared" si="49"/>
        <v>0.96048345215045428</v>
      </c>
    </row>
    <row r="234" spans="1:14" x14ac:dyDescent="0.25">
      <c r="A234" s="27" t="s">
        <v>81</v>
      </c>
      <c r="B234" s="41">
        <f t="shared" ref="B234:N234" si="50">MIN(B204:B229)</f>
        <v>26.18</v>
      </c>
      <c r="C234" s="41">
        <f t="shared" si="50"/>
        <v>26.8</v>
      </c>
      <c r="D234" s="41">
        <f t="shared" si="50"/>
        <v>27.3</v>
      </c>
      <c r="E234" s="41">
        <f t="shared" si="50"/>
        <v>27.93</v>
      </c>
      <c r="F234" s="41">
        <f t="shared" si="50"/>
        <v>28.08</v>
      </c>
      <c r="G234" s="41">
        <f t="shared" si="50"/>
        <v>28.6</v>
      </c>
      <c r="H234" s="41">
        <f t="shared" si="50"/>
        <v>26.4</v>
      </c>
      <c r="I234" s="41">
        <f t="shared" si="50"/>
        <v>28.2</v>
      </c>
      <c r="J234" s="41">
        <f t="shared" si="50"/>
        <v>28.9</v>
      </c>
      <c r="K234" s="41">
        <f t="shared" si="50"/>
        <v>28.9</v>
      </c>
      <c r="L234" s="41">
        <f t="shared" si="50"/>
        <v>27.58</v>
      </c>
      <c r="M234" s="41">
        <f t="shared" si="50"/>
        <v>26.03</v>
      </c>
      <c r="N234" s="72">
        <f t="shared" si="50"/>
        <v>28.288333333333327</v>
      </c>
    </row>
    <row r="235" spans="1:14" x14ac:dyDescent="0.25">
      <c r="A235" s="27" t="s">
        <v>82</v>
      </c>
      <c r="B235" s="41">
        <f t="shared" ref="B235:N235" si="51">MAX(B204:B229)</f>
        <v>28.5</v>
      </c>
      <c r="C235" s="41">
        <f t="shared" si="51"/>
        <v>28.6</v>
      </c>
      <c r="D235" s="41">
        <f t="shared" si="51"/>
        <v>29.3</v>
      </c>
      <c r="E235" s="41">
        <f t="shared" si="51"/>
        <v>31.8</v>
      </c>
      <c r="F235" s="41">
        <f t="shared" si="51"/>
        <v>30.3</v>
      </c>
      <c r="G235" s="41">
        <f t="shared" si="51"/>
        <v>30.5</v>
      </c>
      <c r="H235" s="41">
        <f t="shared" si="51"/>
        <v>29.98</v>
      </c>
      <c r="I235" s="41">
        <f t="shared" si="51"/>
        <v>29.7</v>
      </c>
      <c r="J235" s="41">
        <f t="shared" si="51"/>
        <v>30.9</v>
      </c>
      <c r="K235" s="41">
        <f t="shared" si="51"/>
        <v>30.52</v>
      </c>
      <c r="L235" s="41">
        <f t="shared" si="51"/>
        <v>29.5</v>
      </c>
      <c r="M235" s="41">
        <f t="shared" si="51"/>
        <v>28.55</v>
      </c>
      <c r="N235" s="72">
        <f t="shared" si="51"/>
        <v>29.158333333333331</v>
      </c>
    </row>
    <row r="236" spans="1:14" x14ac:dyDescent="0.25">
      <c r="A236" s="27" t="s">
        <v>83</v>
      </c>
      <c r="B236" s="41">
        <f t="shared" ref="B236:N236" si="52">QUARTILE(B204:B229,1)</f>
        <v>27.142499999999998</v>
      </c>
      <c r="C236" s="41">
        <f t="shared" si="52"/>
        <v>27.4</v>
      </c>
      <c r="D236" s="41">
        <f t="shared" si="52"/>
        <v>27.810000000000002</v>
      </c>
      <c r="E236" s="41">
        <f t="shared" si="52"/>
        <v>28.414999999999999</v>
      </c>
      <c r="F236" s="41">
        <f t="shared" si="52"/>
        <v>28.955000000000002</v>
      </c>
      <c r="G236" s="41">
        <f t="shared" si="52"/>
        <v>29.15</v>
      </c>
      <c r="H236" s="41">
        <f t="shared" si="52"/>
        <v>28.18</v>
      </c>
      <c r="I236" s="41">
        <f t="shared" si="52"/>
        <v>28.55</v>
      </c>
      <c r="J236" s="41">
        <f t="shared" si="52"/>
        <v>29.48</v>
      </c>
      <c r="K236" s="41">
        <f t="shared" si="52"/>
        <v>29.48</v>
      </c>
      <c r="L236" s="41">
        <f t="shared" si="52"/>
        <v>28.15</v>
      </c>
      <c r="M236" s="41">
        <f t="shared" si="52"/>
        <v>27.2</v>
      </c>
      <c r="N236" s="72">
        <f t="shared" si="52"/>
        <v>28.432083333333331</v>
      </c>
    </row>
    <row r="237" spans="1:14" x14ac:dyDescent="0.25">
      <c r="A237" s="27" t="s">
        <v>84</v>
      </c>
      <c r="B237" s="41">
        <f t="shared" ref="B237:N237" si="53">QUARTILE(B204:B229,2)</f>
        <v>27.5</v>
      </c>
      <c r="C237" s="41">
        <f t="shared" si="53"/>
        <v>27.75</v>
      </c>
      <c r="D237" s="41">
        <f t="shared" si="53"/>
        <v>28.135000000000002</v>
      </c>
      <c r="E237" s="41">
        <f t="shared" si="53"/>
        <v>28.85</v>
      </c>
      <c r="F237" s="41">
        <f t="shared" si="53"/>
        <v>29.262499999999999</v>
      </c>
      <c r="G237" s="41">
        <f t="shared" si="53"/>
        <v>29.55</v>
      </c>
      <c r="H237" s="41">
        <f t="shared" si="53"/>
        <v>28.5</v>
      </c>
      <c r="I237" s="41">
        <f t="shared" si="53"/>
        <v>28.9</v>
      </c>
      <c r="J237" s="41">
        <f t="shared" si="53"/>
        <v>29.725000000000001</v>
      </c>
      <c r="K237" s="41">
        <f t="shared" si="53"/>
        <v>29.88</v>
      </c>
      <c r="L237" s="41">
        <f t="shared" si="53"/>
        <v>28.524999999999999</v>
      </c>
      <c r="M237" s="41">
        <f t="shared" si="53"/>
        <v>27.77</v>
      </c>
      <c r="N237" s="72">
        <f t="shared" si="53"/>
        <v>28.605833333333333</v>
      </c>
    </row>
    <row r="238" spans="1:14" x14ac:dyDescent="0.25">
      <c r="A238" s="27" t="s">
        <v>85</v>
      </c>
      <c r="B238" s="41">
        <f t="shared" ref="B238:N238" si="54">QUARTILE(B204:B229,3)</f>
        <v>27.782499999999999</v>
      </c>
      <c r="C238" s="41">
        <f t="shared" si="54"/>
        <v>28.15</v>
      </c>
      <c r="D238" s="41">
        <f t="shared" si="54"/>
        <v>28.53</v>
      </c>
      <c r="E238" s="41">
        <f t="shared" si="54"/>
        <v>29.487500000000001</v>
      </c>
      <c r="F238" s="41">
        <f t="shared" si="54"/>
        <v>29.707500000000003</v>
      </c>
      <c r="G238" s="41">
        <f t="shared" si="54"/>
        <v>29.85</v>
      </c>
      <c r="H238" s="41">
        <f t="shared" si="54"/>
        <v>28.97</v>
      </c>
      <c r="I238" s="41">
        <f t="shared" si="54"/>
        <v>29.45</v>
      </c>
      <c r="J238" s="41">
        <f t="shared" si="54"/>
        <v>29.9</v>
      </c>
      <c r="K238" s="41">
        <f t="shared" si="54"/>
        <v>30.08</v>
      </c>
      <c r="L238" s="41">
        <f t="shared" si="54"/>
        <v>28.9</v>
      </c>
      <c r="M238" s="41">
        <f t="shared" si="54"/>
        <v>28.05</v>
      </c>
      <c r="N238" s="72">
        <f t="shared" si="54"/>
        <v>28.825416666666662</v>
      </c>
    </row>
    <row r="241" spans="1:14" ht="15.75" x14ac:dyDescent="0.25">
      <c r="A241" s="23" t="s">
        <v>220</v>
      </c>
    </row>
    <row r="242" spans="1:14" ht="15.75" x14ac:dyDescent="0.25">
      <c r="A242" s="24" t="s">
        <v>64</v>
      </c>
      <c r="B242" s="48" t="s">
        <v>65</v>
      </c>
      <c r="C242" s="48" t="s">
        <v>66</v>
      </c>
      <c r="D242" s="48" t="s">
        <v>67</v>
      </c>
      <c r="E242" s="48" t="s">
        <v>68</v>
      </c>
      <c r="F242" s="48" t="s">
        <v>69</v>
      </c>
      <c r="G242" s="48" t="s">
        <v>70</v>
      </c>
      <c r="H242" s="48" t="s">
        <v>71</v>
      </c>
      <c r="I242" s="48" t="s">
        <v>72</v>
      </c>
      <c r="J242" s="48" t="s">
        <v>73</v>
      </c>
      <c r="K242" s="48" t="s">
        <v>74</v>
      </c>
      <c r="L242" s="48" t="s">
        <v>75</v>
      </c>
      <c r="M242" s="48" t="s">
        <v>76</v>
      </c>
      <c r="N242" s="71" t="s">
        <v>77</v>
      </c>
    </row>
    <row r="243" spans="1:14" ht="15.75" x14ac:dyDescent="0.25">
      <c r="A243" s="27">
        <v>1999</v>
      </c>
      <c r="B243" s="48"/>
      <c r="C243" s="48"/>
      <c r="D243" s="48"/>
      <c r="E243" s="48"/>
      <c r="F243" s="48"/>
      <c r="G243" s="48"/>
      <c r="H243" s="48"/>
      <c r="I243" s="41">
        <v>30.3</v>
      </c>
      <c r="J243" s="41">
        <v>29.56</v>
      </c>
      <c r="K243" s="41">
        <v>29.08</v>
      </c>
      <c r="L243" s="41">
        <v>27.73</v>
      </c>
      <c r="M243" s="41">
        <v>25.83</v>
      </c>
      <c r="N243" s="71"/>
    </row>
    <row r="244" spans="1:14" x14ac:dyDescent="0.25">
      <c r="A244" s="27">
        <v>2000</v>
      </c>
      <c r="B244" s="41">
        <v>25.98</v>
      </c>
      <c r="C244" s="41">
        <v>26.43</v>
      </c>
      <c r="D244" s="41">
        <v>26.54</v>
      </c>
      <c r="E244" s="41">
        <v>27.98</v>
      </c>
      <c r="F244" s="41">
        <v>28.62</v>
      </c>
      <c r="G244" s="41">
        <v>28.73</v>
      </c>
      <c r="H244" s="41">
        <v>27.65</v>
      </c>
      <c r="I244" s="41">
        <v>27.84</v>
      </c>
      <c r="J244" s="41">
        <v>29.55</v>
      </c>
      <c r="K244" s="41">
        <v>29.27</v>
      </c>
      <c r="L244" s="41">
        <v>28.58</v>
      </c>
      <c r="M244" s="41">
        <v>27.53</v>
      </c>
      <c r="N244" s="72">
        <f t="shared" ref="N244:N258" si="55">AVERAGE(B244:M244)</f>
        <v>27.891666666666662</v>
      </c>
    </row>
    <row r="245" spans="1:14" x14ac:dyDescent="0.25">
      <c r="A245" s="27">
        <v>2001</v>
      </c>
      <c r="B245" s="41">
        <v>27.18</v>
      </c>
      <c r="C245" s="41">
        <v>26.98</v>
      </c>
      <c r="D245" s="41">
        <v>27.85</v>
      </c>
      <c r="E245" s="41">
        <v>28.2</v>
      </c>
      <c r="F245" s="41">
        <v>28.3</v>
      </c>
      <c r="G245" s="41">
        <v>29.38</v>
      </c>
      <c r="H245" s="41">
        <v>28.17</v>
      </c>
      <c r="I245" s="41">
        <v>29.07</v>
      </c>
      <c r="J245" s="41">
        <v>29.35</v>
      </c>
      <c r="K245" s="41">
        <v>29.32</v>
      </c>
      <c r="L245" s="41">
        <v>27.8</v>
      </c>
      <c r="M245" s="41">
        <v>27.7</v>
      </c>
      <c r="N245" s="72">
        <f t="shared" si="55"/>
        <v>28.275000000000002</v>
      </c>
    </row>
    <row r="246" spans="1:14" x14ac:dyDescent="0.25">
      <c r="A246" s="27">
        <v>2002</v>
      </c>
      <c r="B246" s="41">
        <v>27.58</v>
      </c>
      <c r="C246" s="41">
        <v>27.88</v>
      </c>
      <c r="D246" s="41">
        <v>27.83</v>
      </c>
      <c r="E246" s="41">
        <v>27.9</v>
      </c>
      <c r="F246" s="41">
        <v>29.08</v>
      </c>
      <c r="G246" s="41">
        <v>29.43</v>
      </c>
      <c r="H246" s="41">
        <v>28.34</v>
      </c>
      <c r="I246" s="41">
        <v>28.18</v>
      </c>
      <c r="J246" s="41">
        <v>29.5</v>
      </c>
      <c r="K246" s="41">
        <v>29.48</v>
      </c>
      <c r="L246" s="41">
        <v>28.65</v>
      </c>
      <c r="M246" s="41">
        <v>27.83</v>
      </c>
      <c r="N246" s="72">
        <f t="shared" si="55"/>
        <v>28.473333333333329</v>
      </c>
    </row>
    <row r="247" spans="1:14" x14ac:dyDescent="0.25">
      <c r="A247" s="27">
        <v>2003</v>
      </c>
      <c r="B247" s="41">
        <v>28.06</v>
      </c>
      <c r="C247" s="41">
        <v>28</v>
      </c>
      <c r="D247" s="41">
        <v>29.27</v>
      </c>
      <c r="E247" s="41">
        <v>29.53</v>
      </c>
      <c r="F247" s="41">
        <v>29.28</v>
      </c>
      <c r="G247" s="41">
        <v>29.55</v>
      </c>
      <c r="H247" s="41">
        <v>28.63</v>
      </c>
      <c r="I247" s="41">
        <v>28.95</v>
      </c>
      <c r="J247" s="41">
        <v>29.95</v>
      </c>
      <c r="K247" s="41">
        <v>29.94</v>
      </c>
      <c r="L247" s="41">
        <v>29.43</v>
      </c>
      <c r="M247" s="41">
        <v>27.05</v>
      </c>
      <c r="N247" s="72">
        <f t="shared" si="55"/>
        <v>28.97</v>
      </c>
    </row>
    <row r="248" spans="1:14" x14ac:dyDescent="0.25">
      <c r="A248" s="27">
        <v>2004</v>
      </c>
      <c r="B248" s="41">
        <v>27.4</v>
      </c>
      <c r="C248" s="41">
        <v>27.98</v>
      </c>
      <c r="D248" s="41">
        <v>27.5</v>
      </c>
      <c r="E248" s="41">
        <v>28.6</v>
      </c>
      <c r="F248" s="41">
        <v>28.08</v>
      </c>
      <c r="G248" s="41">
        <v>28.68</v>
      </c>
      <c r="H248" s="41">
        <v>28.07</v>
      </c>
      <c r="I248" s="41">
        <v>28.46</v>
      </c>
      <c r="J248" s="41">
        <v>29.68</v>
      </c>
      <c r="K248" s="41">
        <v>30.1</v>
      </c>
      <c r="L248" s="41">
        <v>27.7</v>
      </c>
      <c r="M248" s="41">
        <v>26.7</v>
      </c>
      <c r="N248" s="72">
        <f t="shared" si="55"/>
        <v>28.245833333333334</v>
      </c>
    </row>
    <row r="249" spans="1:14" x14ac:dyDescent="0.25">
      <c r="A249" s="27">
        <v>2005</v>
      </c>
      <c r="B249" s="41">
        <v>26.2</v>
      </c>
      <c r="C249" s="41">
        <v>26.87</v>
      </c>
      <c r="D249" s="41">
        <v>29.27</v>
      </c>
      <c r="E249" s="41">
        <v>29.03</v>
      </c>
      <c r="F249" s="41">
        <v>29.9</v>
      </c>
      <c r="G249" s="41">
        <v>29.88</v>
      </c>
      <c r="H249" s="41">
        <v>29.93</v>
      </c>
      <c r="I249" s="41">
        <v>28.6</v>
      </c>
      <c r="J249" s="41">
        <v>29.56</v>
      </c>
      <c r="K249" s="41">
        <v>30.1</v>
      </c>
      <c r="L249" s="41">
        <v>28.04</v>
      </c>
      <c r="M249" s="41">
        <v>27.78</v>
      </c>
      <c r="N249" s="72">
        <f t="shared" si="55"/>
        <v>28.763333333333339</v>
      </c>
    </row>
    <row r="250" spans="1:14" x14ac:dyDescent="0.25">
      <c r="A250" s="27">
        <v>2006</v>
      </c>
      <c r="B250" s="41">
        <v>27.37</v>
      </c>
      <c r="C250" s="41">
        <v>27.13</v>
      </c>
      <c r="D250" s="41">
        <v>27.55</v>
      </c>
      <c r="E250" s="41">
        <v>28.25</v>
      </c>
      <c r="F250" s="41">
        <v>29.13</v>
      </c>
      <c r="G250" s="41">
        <v>29.22</v>
      </c>
      <c r="H250" s="41">
        <v>28.97</v>
      </c>
      <c r="I250" s="41">
        <v>29.18</v>
      </c>
      <c r="J250" s="41">
        <v>29.55</v>
      </c>
      <c r="K250" s="41">
        <v>29.75</v>
      </c>
      <c r="L250" s="41">
        <v>28.38</v>
      </c>
      <c r="M250" s="41">
        <v>28.05</v>
      </c>
      <c r="N250" s="72">
        <f t="shared" si="55"/>
        <v>28.544166666666669</v>
      </c>
    </row>
    <row r="251" spans="1:14" x14ac:dyDescent="0.25">
      <c r="A251" s="27">
        <v>2007</v>
      </c>
      <c r="B251" s="41">
        <v>27.05</v>
      </c>
      <c r="C251" s="41">
        <v>28.45</v>
      </c>
      <c r="D251" s="41">
        <v>28.5</v>
      </c>
      <c r="E251" s="41">
        <v>29.48</v>
      </c>
      <c r="F251" s="41">
        <v>29.78</v>
      </c>
      <c r="G251" s="41">
        <v>30.23</v>
      </c>
      <c r="H251" s="41">
        <v>28.3</v>
      </c>
      <c r="I251" s="41">
        <v>29.7</v>
      </c>
      <c r="J251" s="41">
        <v>29.83</v>
      </c>
      <c r="K251" s="41">
        <v>29.88</v>
      </c>
      <c r="L251" s="41">
        <v>27.58</v>
      </c>
      <c r="M251" s="41">
        <v>27.38</v>
      </c>
      <c r="N251" s="72">
        <f t="shared" si="55"/>
        <v>28.846666666666664</v>
      </c>
    </row>
    <row r="252" spans="1:14" x14ac:dyDescent="0.25">
      <c r="A252" s="27">
        <v>2008</v>
      </c>
      <c r="B252" s="41">
        <v>26.93</v>
      </c>
      <c r="C252" s="41">
        <v>27.45</v>
      </c>
      <c r="D252" s="41">
        <v>27.97</v>
      </c>
      <c r="E252" s="41">
        <v>27.8</v>
      </c>
      <c r="F252" s="41">
        <v>28.9</v>
      </c>
      <c r="G252" s="41">
        <v>29.2</v>
      </c>
      <c r="H252" s="41">
        <v>28.32</v>
      </c>
      <c r="I252" s="41">
        <v>29.2</v>
      </c>
      <c r="J252" s="41">
        <v>30.03</v>
      </c>
      <c r="K252" s="41">
        <v>30.32</v>
      </c>
      <c r="L252" s="41">
        <v>28.15</v>
      </c>
      <c r="M252" s="41">
        <v>27.25</v>
      </c>
      <c r="N252" s="72">
        <f t="shared" si="55"/>
        <v>28.459999999999994</v>
      </c>
    </row>
    <row r="253" spans="1:14" x14ac:dyDescent="0.25">
      <c r="A253" s="27">
        <v>2009</v>
      </c>
      <c r="B253" s="41">
        <v>27.18</v>
      </c>
      <c r="C253" s="41">
        <v>26.8</v>
      </c>
      <c r="D253" s="41">
        <v>27.22</v>
      </c>
      <c r="E253" s="41">
        <v>28.4</v>
      </c>
      <c r="F253" s="41">
        <v>28.65</v>
      </c>
      <c r="G253" s="41">
        <v>29.44</v>
      </c>
      <c r="H253" s="41">
        <v>28.9</v>
      </c>
      <c r="I253" s="41">
        <v>28.33</v>
      </c>
      <c r="J253" s="41">
        <v>29.68</v>
      </c>
      <c r="K253" s="41">
        <v>29.24</v>
      </c>
      <c r="L253" s="41">
        <v>28.75</v>
      </c>
      <c r="M253" s="41">
        <v>27.8</v>
      </c>
      <c r="N253" s="72">
        <f t="shared" si="55"/>
        <v>28.365833333333338</v>
      </c>
    </row>
    <row r="254" spans="1:14" x14ac:dyDescent="0.25">
      <c r="A254" s="27">
        <v>2010</v>
      </c>
      <c r="B254" s="41">
        <v>28.45</v>
      </c>
      <c r="C254" s="41">
        <v>28.35</v>
      </c>
      <c r="D254" s="41">
        <v>28.53</v>
      </c>
      <c r="E254" s="41">
        <v>29.75</v>
      </c>
      <c r="F254" s="41">
        <v>29.55</v>
      </c>
      <c r="G254" s="41">
        <v>29.7</v>
      </c>
      <c r="H254" s="41">
        <v>29.43</v>
      </c>
      <c r="I254" s="41">
        <v>29.46</v>
      </c>
      <c r="J254" s="41">
        <v>30.55</v>
      </c>
      <c r="K254" s="41">
        <v>30.4</v>
      </c>
      <c r="L254" s="41">
        <v>28.6</v>
      </c>
      <c r="M254" s="41">
        <v>26.03</v>
      </c>
      <c r="N254" s="72">
        <f t="shared" si="55"/>
        <v>29.066666666666663</v>
      </c>
    </row>
    <row r="255" spans="1:14" x14ac:dyDescent="0.25">
      <c r="A255" s="27">
        <v>2011</v>
      </c>
      <c r="B255" s="41">
        <v>26.75</v>
      </c>
      <c r="C255" s="41">
        <v>27.75</v>
      </c>
      <c r="D255" s="41">
        <v>28.03</v>
      </c>
      <c r="E255" s="41">
        <v>28.5</v>
      </c>
      <c r="F255" s="41">
        <v>29.17</v>
      </c>
      <c r="G255" s="41">
        <v>29.9</v>
      </c>
      <c r="H255" s="41">
        <v>29</v>
      </c>
      <c r="I255" s="41">
        <v>29.53</v>
      </c>
      <c r="J255" s="41">
        <v>29.9</v>
      </c>
      <c r="K255" s="41">
        <v>29.85</v>
      </c>
      <c r="L255" s="41">
        <v>28.65</v>
      </c>
      <c r="M255" s="41">
        <v>27.1</v>
      </c>
      <c r="N255" s="72">
        <f t="shared" si="55"/>
        <v>28.677499999999998</v>
      </c>
    </row>
    <row r="256" spans="1:14" x14ac:dyDescent="0.25">
      <c r="A256" s="27">
        <v>2012</v>
      </c>
      <c r="B256" s="41">
        <v>27.2</v>
      </c>
      <c r="C256" s="41">
        <v>27.75</v>
      </c>
      <c r="D256" s="41">
        <v>27.34</v>
      </c>
      <c r="E256" s="41">
        <v>29.02</v>
      </c>
      <c r="F256" s="41">
        <v>30.1</v>
      </c>
      <c r="G256" s="41">
        <v>29.67</v>
      </c>
      <c r="H256" s="41">
        <v>28.47</v>
      </c>
      <c r="I256" s="41">
        <v>29.45</v>
      </c>
      <c r="J256" s="41">
        <v>29.3</v>
      </c>
      <c r="K256" s="41">
        <v>29.38</v>
      </c>
      <c r="L256" s="41">
        <v>27.67</v>
      </c>
      <c r="M256" s="41">
        <v>27.8</v>
      </c>
      <c r="N256" s="72">
        <f t="shared" si="55"/>
        <v>28.595833333333331</v>
      </c>
    </row>
    <row r="257" spans="1:14" x14ac:dyDescent="0.25">
      <c r="A257" s="27">
        <v>2013</v>
      </c>
      <c r="B257" s="41">
        <v>27.73</v>
      </c>
      <c r="C257" s="41">
        <v>27.7</v>
      </c>
      <c r="D257" s="41">
        <v>28.17</v>
      </c>
      <c r="E257" s="41">
        <v>29.1</v>
      </c>
      <c r="F257" s="41">
        <v>28.73</v>
      </c>
      <c r="G257" s="41">
        <v>28.78</v>
      </c>
      <c r="H257" s="41">
        <v>27.35</v>
      </c>
      <c r="I257" s="41">
        <v>28.88</v>
      </c>
      <c r="J257" s="41">
        <v>29.83</v>
      </c>
      <c r="K257" s="41">
        <v>29.88</v>
      </c>
      <c r="L257" s="41">
        <v>28.95</v>
      </c>
      <c r="M257" s="41">
        <v>28.55</v>
      </c>
      <c r="N257" s="72">
        <f t="shared" si="55"/>
        <v>28.637499999999999</v>
      </c>
    </row>
    <row r="258" spans="1:14" x14ac:dyDescent="0.25">
      <c r="A258" s="27">
        <v>2014</v>
      </c>
      <c r="B258" s="41">
        <v>27.8</v>
      </c>
      <c r="C258" s="41">
        <v>27.8</v>
      </c>
      <c r="D258" s="41">
        <v>28.5</v>
      </c>
      <c r="E258" s="41">
        <v>28.7</v>
      </c>
      <c r="F258" s="41">
        <v>28.9</v>
      </c>
      <c r="G258" s="41">
        <v>29.1</v>
      </c>
      <c r="H258" s="41">
        <v>28.5</v>
      </c>
      <c r="I258" s="41">
        <v>28.4</v>
      </c>
      <c r="J258" s="41">
        <v>28.9</v>
      </c>
      <c r="K258" s="41">
        <v>28.9</v>
      </c>
      <c r="L258" s="41">
        <v>28.3</v>
      </c>
      <c r="M258" s="41">
        <v>27.3</v>
      </c>
      <c r="N258" s="72">
        <f t="shared" si="55"/>
        <v>28.424999999999997</v>
      </c>
    </row>
    <row r="259" spans="1:14" x14ac:dyDescent="0.25">
      <c r="A259" s="27">
        <v>2015</v>
      </c>
      <c r="B259" s="41">
        <v>27.7</v>
      </c>
      <c r="C259" s="41">
        <v>27.4</v>
      </c>
      <c r="D259" s="41">
        <v>28.1</v>
      </c>
      <c r="E259" s="41">
        <v>29.3</v>
      </c>
      <c r="F259" s="41">
        <v>29.5</v>
      </c>
      <c r="G259" s="41"/>
      <c r="H259" s="41"/>
      <c r="I259" s="41"/>
      <c r="J259" s="41"/>
      <c r="K259" s="41"/>
      <c r="L259" s="41"/>
      <c r="M259" s="41"/>
      <c r="N259" s="72"/>
    </row>
    <row r="260" spans="1:14" x14ac:dyDescent="0.25">
      <c r="A260" s="27">
        <v>2016</v>
      </c>
      <c r="B260" s="41"/>
      <c r="C260" s="41"/>
      <c r="D260" s="41">
        <v>28.9</v>
      </c>
      <c r="E260" s="41">
        <v>31.9</v>
      </c>
      <c r="F260" s="41">
        <v>29.4</v>
      </c>
      <c r="G260" s="41">
        <v>29.7</v>
      </c>
      <c r="H260" s="41">
        <v>29</v>
      </c>
      <c r="I260" s="41">
        <v>28.9</v>
      </c>
      <c r="J260" s="41">
        <v>29.3</v>
      </c>
      <c r="K260" s="41">
        <v>30.1</v>
      </c>
      <c r="L260" s="41">
        <v>29.2</v>
      </c>
      <c r="M260" s="41">
        <v>28.4</v>
      </c>
      <c r="N260" s="72"/>
    </row>
    <row r="261" spans="1:14" x14ac:dyDescent="0.25">
      <c r="A261" s="27">
        <v>2017</v>
      </c>
      <c r="B261" s="41">
        <v>28.4</v>
      </c>
      <c r="C261" s="41">
        <v>28.7</v>
      </c>
      <c r="D261" s="41">
        <v>28.7</v>
      </c>
      <c r="E261" s="41">
        <v>31.4</v>
      </c>
      <c r="F261" s="41">
        <v>30.4</v>
      </c>
      <c r="G261" s="41">
        <v>30.3</v>
      </c>
      <c r="H261" s="41">
        <v>29.2</v>
      </c>
      <c r="I261" s="41">
        <v>29.7</v>
      </c>
      <c r="J261" s="41">
        <v>30.7</v>
      </c>
      <c r="K261" s="41">
        <v>30.3</v>
      </c>
      <c r="L261" s="41">
        <v>29.6</v>
      </c>
      <c r="M261" s="41">
        <v>27</v>
      </c>
      <c r="N261" s="72">
        <f t="shared" ref="N261:N262" si="56">AVERAGE(B261:M261)</f>
        <v>29.533333333333335</v>
      </c>
    </row>
    <row r="262" spans="1:14" x14ac:dyDescent="0.25">
      <c r="A262" s="27">
        <v>2018</v>
      </c>
      <c r="B262" s="41">
        <v>26.6</v>
      </c>
      <c r="C262" s="41">
        <v>27.2</v>
      </c>
      <c r="D262" s="41">
        <v>28</v>
      </c>
      <c r="E262" s="41">
        <v>28.65</v>
      </c>
      <c r="F262" s="41">
        <v>29.72</v>
      </c>
      <c r="G262" s="41">
        <v>28.6</v>
      </c>
      <c r="H262" s="41">
        <v>28.1</v>
      </c>
      <c r="I262" s="41">
        <v>28.6</v>
      </c>
      <c r="J262" s="41">
        <v>29.47</v>
      </c>
      <c r="K262" s="41">
        <v>29.28</v>
      </c>
      <c r="L262" s="41">
        <v>28.567</v>
      </c>
      <c r="M262" s="41">
        <v>28.375</v>
      </c>
      <c r="N262" s="72">
        <f t="shared" si="56"/>
        <v>28.430166666666665</v>
      </c>
    </row>
    <row r="263" spans="1:14" x14ac:dyDescent="0.25">
      <c r="A263" s="27">
        <v>2019</v>
      </c>
      <c r="B263" s="41">
        <v>28.02</v>
      </c>
      <c r="C263" s="41">
        <v>28.324999999999999</v>
      </c>
      <c r="D263" s="41">
        <v>28.324999999999999</v>
      </c>
      <c r="E263" s="41">
        <v>28.32</v>
      </c>
      <c r="F263" s="41">
        <v>29.3</v>
      </c>
      <c r="G263" s="41">
        <v>30.024999999999999</v>
      </c>
      <c r="H263" s="41">
        <v>28.54</v>
      </c>
      <c r="I263" s="41">
        <v>28.774999999999999</v>
      </c>
      <c r="J263" s="41">
        <v>30.024999999999999</v>
      </c>
      <c r="K263" s="41">
        <v>29.32</v>
      </c>
      <c r="L263" s="41">
        <v>28.55</v>
      </c>
      <c r="M263" s="41">
        <v>28.04</v>
      </c>
      <c r="N263" s="72"/>
    </row>
    <row r="264" spans="1:14" x14ac:dyDescent="0.25">
      <c r="A264" s="27">
        <v>2020</v>
      </c>
      <c r="B264" s="41">
        <v>27.65</v>
      </c>
      <c r="C264" s="41"/>
      <c r="D264" s="41"/>
      <c r="E264" s="41"/>
      <c r="F264" s="41"/>
      <c r="G264" s="41"/>
      <c r="H264" s="41"/>
      <c r="I264" s="41"/>
      <c r="J264" s="41"/>
      <c r="K264" s="41"/>
      <c r="L264" s="41"/>
      <c r="M264" s="41"/>
      <c r="N264" s="72"/>
    </row>
    <row r="265" spans="1:14" x14ac:dyDescent="0.25">
      <c r="A265" s="27">
        <v>2021</v>
      </c>
      <c r="B265" s="41"/>
      <c r="C265" s="41"/>
      <c r="D265" s="41"/>
      <c r="E265" s="41"/>
      <c r="F265" s="41"/>
      <c r="G265" s="41"/>
      <c r="H265" s="41"/>
      <c r="I265" s="41"/>
      <c r="J265" s="41"/>
      <c r="K265" s="41"/>
      <c r="L265" s="41"/>
      <c r="M265" s="41"/>
      <c r="N265" s="72"/>
    </row>
    <row r="266" spans="1:14" x14ac:dyDescent="0.25">
      <c r="A266" s="27">
        <v>2022</v>
      </c>
      <c r="B266" s="41"/>
      <c r="C266" s="41"/>
      <c r="D266" s="41"/>
      <c r="E266" s="41"/>
      <c r="F266" s="41"/>
      <c r="G266" s="41"/>
      <c r="H266" s="41"/>
      <c r="I266" s="41"/>
      <c r="J266" s="41"/>
      <c r="K266" s="41"/>
      <c r="L266" s="41"/>
      <c r="M266" s="41"/>
      <c r="N266" s="72"/>
    </row>
    <row r="267" spans="1:14" x14ac:dyDescent="0.25">
      <c r="A267" s="27">
        <v>2023</v>
      </c>
      <c r="B267" s="41"/>
      <c r="C267" s="41"/>
      <c r="D267" s="41"/>
      <c r="E267" s="41"/>
      <c r="F267" s="41"/>
      <c r="G267" s="41"/>
      <c r="H267" s="41"/>
      <c r="I267" s="41"/>
      <c r="J267" s="41"/>
      <c r="K267" s="41"/>
      <c r="L267" s="41"/>
      <c r="M267" s="41"/>
      <c r="N267" s="72"/>
    </row>
    <row r="268" spans="1:14" x14ac:dyDescent="0.25">
      <c r="A268" s="27">
        <v>2024</v>
      </c>
      <c r="B268" s="41"/>
      <c r="C268" s="41"/>
      <c r="D268" s="41"/>
      <c r="E268" s="41"/>
      <c r="F268" s="41"/>
      <c r="G268" s="41"/>
      <c r="H268" s="41"/>
      <c r="I268" s="41"/>
      <c r="J268" s="41"/>
      <c r="K268" s="41"/>
      <c r="L268" s="41"/>
      <c r="M268" s="41"/>
      <c r="N268" s="72"/>
    </row>
    <row r="269" spans="1:14" x14ac:dyDescent="0.25">
      <c r="A269" s="27">
        <v>2025</v>
      </c>
      <c r="B269" s="41"/>
      <c r="C269" s="41"/>
      <c r="D269" s="41"/>
      <c r="E269" s="41"/>
      <c r="F269" s="41"/>
      <c r="G269" s="41"/>
      <c r="H269" s="41"/>
      <c r="I269" s="41"/>
      <c r="J269" s="41"/>
      <c r="K269" s="41"/>
      <c r="L269" s="41"/>
      <c r="M269" s="41"/>
      <c r="N269" s="72"/>
    </row>
    <row r="270" spans="1:14" x14ac:dyDescent="0.25">
      <c r="A270" s="27">
        <v>2026</v>
      </c>
      <c r="B270" s="41"/>
      <c r="C270" s="41"/>
      <c r="D270" s="41"/>
      <c r="E270" s="41"/>
      <c r="F270" s="41"/>
      <c r="G270" s="41"/>
      <c r="H270" s="41"/>
      <c r="I270" s="41"/>
      <c r="J270" s="41"/>
      <c r="K270" s="41"/>
      <c r="L270" s="41"/>
      <c r="M270" s="41"/>
      <c r="N270" s="72"/>
    </row>
    <row r="271" spans="1:14" x14ac:dyDescent="0.25">
      <c r="A271" s="27">
        <v>2027</v>
      </c>
      <c r="B271" s="41"/>
      <c r="C271" s="41"/>
      <c r="D271" s="41"/>
      <c r="E271" s="41"/>
      <c r="F271" s="41"/>
      <c r="G271" s="41"/>
      <c r="H271" s="41"/>
      <c r="I271" s="41"/>
      <c r="J271" s="41"/>
      <c r="K271" s="41"/>
      <c r="L271" s="41"/>
      <c r="M271" s="41"/>
      <c r="N271" s="72"/>
    </row>
    <row r="272" spans="1:14" x14ac:dyDescent="0.25">
      <c r="A272" s="3"/>
    </row>
    <row r="273" spans="1:14" x14ac:dyDescent="0.25">
      <c r="A273" s="27" t="s">
        <v>78</v>
      </c>
      <c r="B273" s="41">
        <f t="shared" ref="B273:N273" si="57">AVERAGE(B246:B271)</f>
        <v>27.448333333333334</v>
      </c>
      <c r="C273" s="41">
        <f t="shared" si="57"/>
        <v>27.737352941176464</v>
      </c>
      <c r="D273" s="41">
        <f t="shared" si="57"/>
        <v>28.205833333333331</v>
      </c>
      <c r="E273" s="41">
        <f t="shared" si="57"/>
        <v>29.090555555555554</v>
      </c>
      <c r="F273" s="41">
        <f t="shared" si="57"/>
        <v>29.309444444444441</v>
      </c>
      <c r="G273" s="41">
        <f t="shared" si="57"/>
        <v>29.49441176470588</v>
      </c>
      <c r="H273" s="41">
        <f t="shared" si="57"/>
        <v>28.650000000000006</v>
      </c>
      <c r="I273" s="41">
        <f t="shared" si="57"/>
        <v>28.958529411764697</v>
      </c>
      <c r="J273" s="41">
        <f t="shared" si="57"/>
        <v>29.750294117647051</v>
      </c>
      <c r="K273" s="41">
        <f t="shared" si="57"/>
        <v>29.777647058823529</v>
      </c>
      <c r="L273" s="41">
        <f t="shared" si="57"/>
        <v>28.51570588235294</v>
      </c>
      <c r="M273" s="41">
        <f t="shared" si="57"/>
        <v>27.555000000000003</v>
      </c>
      <c r="N273" s="72">
        <f t="shared" si="57"/>
        <v>28.669011111111114</v>
      </c>
    </row>
    <row r="274" spans="1:14" x14ac:dyDescent="0.25">
      <c r="A274" s="27" t="s">
        <v>79</v>
      </c>
      <c r="B274" s="41">
        <f t="shared" ref="B274:N274" si="58">STDEV(B246:B271)</f>
        <v>0.60728179329746734</v>
      </c>
      <c r="C274" s="41">
        <f t="shared" si="58"/>
        <v>0.54738045968691529</v>
      </c>
      <c r="D274" s="41">
        <f t="shared" si="58"/>
        <v>0.60467845125468511</v>
      </c>
      <c r="E274" s="41">
        <f t="shared" si="58"/>
        <v>1.0807103993763827</v>
      </c>
      <c r="F274" s="41">
        <f t="shared" si="58"/>
        <v>0.56245755104898942</v>
      </c>
      <c r="G274" s="41">
        <f t="shared" si="58"/>
        <v>0.51243866203960531</v>
      </c>
      <c r="H274" s="41">
        <f t="shared" si="58"/>
        <v>0.59597609012442732</v>
      </c>
      <c r="I274" s="41">
        <f t="shared" si="58"/>
        <v>0.49298759082342269</v>
      </c>
      <c r="J274" s="41">
        <f t="shared" si="58"/>
        <v>0.44202117662871687</v>
      </c>
      <c r="K274" s="41">
        <f t="shared" si="58"/>
        <v>0.43892666545455988</v>
      </c>
      <c r="L274" s="41">
        <f t="shared" si="58"/>
        <v>0.58371094780570587</v>
      </c>
      <c r="M274" s="41">
        <f t="shared" si="58"/>
        <v>0.66700824582609153</v>
      </c>
      <c r="N274" s="72">
        <f t="shared" si="58"/>
        <v>0.3303462677460679</v>
      </c>
    </row>
    <row r="275" spans="1:14" x14ac:dyDescent="0.25">
      <c r="A275" s="27" t="s">
        <v>80</v>
      </c>
      <c r="B275" s="41">
        <f t="shared" ref="B275:N275" si="59">B274/B273*100</f>
        <v>2.2124541622349896</v>
      </c>
      <c r="C275" s="41">
        <f t="shared" si="59"/>
        <v>1.9734415928144382</v>
      </c>
      <c r="D275" s="41">
        <f t="shared" si="59"/>
        <v>2.1438063683801287</v>
      </c>
      <c r="E275" s="41">
        <f t="shared" si="59"/>
        <v>3.7149871452695398</v>
      </c>
      <c r="F275" s="41">
        <f t="shared" si="59"/>
        <v>1.9190317718751655</v>
      </c>
      <c r="G275" s="41">
        <f t="shared" si="59"/>
        <v>1.737409330715348</v>
      </c>
      <c r="H275" s="41">
        <f t="shared" si="59"/>
        <v>2.0801957770486115</v>
      </c>
      <c r="I275" s="41">
        <f t="shared" si="59"/>
        <v>1.7023916643472286</v>
      </c>
      <c r="J275" s="41">
        <f t="shared" si="59"/>
        <v>1.4857707788728116</v>
      </c>
      <c r="K275" s="41">
        <f t="shared" si="59"/>
        <v>1.4740139292654415</v>
      </c>
      <c r="L275" s="41">
        <f t="shared" si="59"/>
        <v>2.0469805314093161</v>
      </c>
      <c r="M275" s="41">
        <f t="shared" si="59"/>
        <v>2.4206432437891179</v>
      </c>
      <c r="N275" s="72">
        <f t="shared" si="59"/>
        <v>1.1522764648761712</v>
      </c>
    </row>
    <row r="276" spans="1:14" x14ac:dyDescent="0.25">
      <c r="A276" s="27" t="s">
        <v>81</v>
      </c>
      <c r="B276" s="41">
        <f t="shared" ref="B276:N276" si="60">MIN(B246:B271)</f>
        <v>26.2</v>
      </c>
      <c r="C276" s="41">
        <f t="shared" si="60"/>
        <v>26.8</v>
      </c>
      <c r="D276" s="41">
        <f t="shared" si="60"/>
        <v>27.22</v>
      </c>
      <c r="E276" s="41">
        <f t="shared" si="60"/>
        <v>27.8</v>
      </c>
      <c r="F276" s="41">
        <f t="shared" si="60"/>
        <v>28.08</v>
      </c>
      <c r="G276" s="41">
        <f t="shared" si="60"/>
        <v>28.6</v>
      </c>
      <c r="H276" s="41">
        <f t="shared" si="60"/>
        <v>27.35</v>
      </c>
      <c r="I276" s="41">
        <f t="shared" si="60"/>
        <v>28.18</v>
      </c>
      <c r="J276" s="41">
        <f t="shared" si="60"/>
        <v>28.9</v>
      </c>
      <c r="K276" s="41">
        <f t="shared" si="60"/>
        <v>28.9</v>
      </c>
      <c r="L276" s="41">
        <f t="shared" si="60"/>
        <v>27.58</v>
      </c>
      <c r="M276" s="41">
        <f t="shared" si="60"/>
        <v>26.03</v>
      </c>
      <c r="N276" s="72">
        <f t="shared" si="60"/>
        <v>28.245833333333334</v>
      </c>
    </row>
    <row r="277" spans="1:14" x14ac:dyDescent="0.25">
      <c r="A277" s="27" t="s">
        <v>82</v>
      </c>
      <c r="B277" s="41">
        <f t="shared" ref="B277:N277" si="61">MAX(B246:B271)</f>
        <v>28.45</v>
      </c>
      <c r="C277" s="41">
        <f t="shared" si="61"/>
        <v>28.7</v>
      </c>
      <c r="D277" s="41">
        <f t="shared" si="61"/>
        <v>29.27</v>
      </c>
      <c r="E277" s="41">
        <f t="shared" si="61"/>
        <v>31.9</v>
      </c>
      <c r="F277" s="41">
        <f t="shared" si="61"/>
        <v>30.4</v>
      </c>
      <c r="G277" s="41">
        <f t="shared" si="61"/>
        <v>30.3</v>
      </c>
      <c r="H277" s="41">
        <f t="shared" si="61"/>
        <v>29.93</v>
      </c>
      <c r="I277" s="41">
        <f t="shared" si="61"/>
        <v>29.7</v>
      </c>
      <c r="J277" s="41">
        <f t="shared" si="61"/>
        <v>30.7</v>
      </c>
      <c r="K277" s="41">
        <f t="shared" si="61"/>
        <v>30.4</v>
      </c>
      <c r="L277" s="41">
        <f t="shared" si="61"/>
        <v>29.6</v>
      </c>
      <c r="M277" s="41">
        <f t="shared" si="61"/>
        <v>28.55</v>
      </c>
      <c r="N277" s="72">
        <f t="shared" si="61"/>
        <v>29.533333333333335</v>
      </c>
    </row>
    <row r="278" spans="1:14" x14ac:dyDescent="0.25">
      <c r="A278" s="27" t="s">
        <v>83</v>
      </c>
      <c r="B278" s="41">
        <f t="shared" ref="B278:N278" si="62">QUARTILE(B246:B271,1)</f>
        <v>27.0825</v>
      </c>
      <c r="C278" s="41">
        <f t="shared" si="62"/>
        <v>27.4</v>
      </c>
      <c r="D278" s="41">
        <f t="shared" si="62"/>
        <v>27.864999999999998</v>
      </c>
      <c r="E278" s="41">
        <f t="shared" si="62"/>
        <v>28.424999999999997</v>
      </c>
      <c r="F278" s="41">
        <f t="shared" si="62"/>
        <v>28.945</v>
      </c>
      <c r="G278" s="41">
        <f t="shared" si="62"/>
        <v>29.2</v>
      </c>
      <c r="H278" s="41">
        <f t="shared" si="62"/>
        <v>28.32</v>
      </c>
      <c r="I278" s="41">
        <f t="shared" si="62"/>
        <v>28.6</v>
      </c>
      <c r="J278" s="41">
        <f t="shared" si="62"/>
        <v>29.5</v>
      </c>
      <c r="K278" s="41">
        <f t="shared" si="62"/>
        <v>29.38</v>
      </c>
      <c r="L278" s="41">
        <f t="shared" si="62"/>
        <v>28.15</v>
      </c>
      <c r="M278" s="41">
        <f t="shared" si="62"/>
        <v>27.1</v>
      </c>
      <c r="N278" s="72">
        <f t="shared" si="62"/>
        <v>28.445083333333329</v>
      </c>
    </row>
    <row r="279" spans="1:14" x14ac:dyDescent="0.25">
      <c r="A279" s="27" t="s">
        <v>84</v>
      </c>
      <c r="B279" s="41">
        <f t="shared" ref="B279:N279" si="63">QUARTILE(B246:B271,2)</f>
        <v>27.49</v>
      </c>
      <c r="C279" s="41">
        <f t="shared" si="63"/>
        <v>27.75</v>
      </c>
      <c r="D279" s="41">
        <f t="shared" si="63"/>
        <v>28.135000000000002</v>
      </c>
      <c r="E279" s="41">
        <f t="shared" si="63"/>
        <v>28.86</v>
      </c>
      <c r="F279" s="41">
        <f t="shared" si="63"/>
        <v>29.29</v>
      </c>
      <c r="G279" s="41">
        <f t="shared" si="63"/>
        <v>29.55</v>
      </c>
      <c r="H279" s="41">
        <f t="shared" si="63"/>
        <v>28.54</v>
      </c>
      <c r="I279" s="41">
        <f t="shared" si="63"/>
        <v>28.9</v>
      </c>
      <c r="J279" s="41">
        <f t="shared" si="63"/>
        <v>29.68</v>
      </c>
      <c r="K279" s="41">
        <f t="shared" si="63"/>
        <v>29.88</v>
      </c>
      <c r="L279" s="41">
        <f t="shared" si="63"/>
        <v>28.567</v>
      </c>
      <c r="M279" s="41">
        <f t="shared" si="63"/>
        <v>27.78</v>
      </c>
      <c r="N279" s="72">
        <f t="shared" si="63"/>
        <v>28.595833333333331</v>
      </c>
    </row>
    <row r="280" spans="1:14" x14ac:dyDescent="0.25">
      <c r="A280" s="27" t="s">
        <v>85</v>
      </c>
      <c r="B280" s="41">
        <f t="shared" ref="B280:N280" si="64">QUARTILE(B246:B271,3)</f>
        <v>27.782499999999999</v>
      </c>
      <c r="C280" s="41">
        <f t="shared" si="64"/>
        <v>28</v>
      </c>
      <c r="D280" s="41">
        <f t="shared" si="64"/>
        <v>28.522500000000001</v>
      </c>
      <c r="E280" s="41">
        <f t="shared" si="64"/>
        <v>29.435000000000002</v>
      </c>
      <c r="F280" s="41">
        <f t="shared" si="64"/>
        <v>29.677499999999998</v>
      </c>
      <c r="G280" s="41">
        <f t="shared" si="64"/>
        <v>29.88</v>
      </c>
      <c r="H280" s="41">
        <f t="shared" si="64"/>
        <v>29</v>
      </c>
      <c r="I280" s="41">
        <f t="shared" si="64"/>
        <v>29.45</v>
      </c>
      <c r="J280" s="41">
        <f t="shared" si="64"/>
        <v>29.95</v>
      </c>
      <c r="K280" s="41">
        <f t="shared" si="64"/>
        <v>30.1</v>
      </c>
      <c r="L280" s="41">
        <f t="shared" si="64"/>
        <v>28.75</v>
      </c>
      <c r="M280" s="41">
        <f t="shared" si="64"/>
        <v>28.04</v>
      </c>
      <c r="N280" s="72">
        <f t="shared" si="64"/>
        <v>28.805</v>
      </c>
    </row>
    <row r="283" spans="1:14" ht="15.75" x14ac:dyDescent="0.25">
      <c r="A283" s="23" t="s">
        <v>221</v>
      </c>
    </row>
    <row r="284" spans="1:14" ht="15.75" x14ac:dyDescent="0.25">
      <c r="A284" s="24" t="s">
        <v>64</v>
      </c>
      <c r="B284" s="48" t="s">
        <v>65</v>
      </c>
      <c r="C284" s="48" t="s">
        <v>66</v>
      </c>
      <c r="D284" s="48" t="s">
        <v>67</v>
      </c>
      <c r="E284" s="48" t="s">
        <v>68</v>
      </c>
      <c r="F284" s="48" t="s">
        <v>69</v>
      </c>
      <c r="G284" s="48" t="s">
        <v>70</v>
      </c>
      <c r="H284" s="48" t="s">
        <v>71</v>
      </c>
      <c r="I284" s="48" t="s">
        <v>72</v>
      </c>
      <c r="J284" s="48" t="s">
        <v>73</v>
      </c>
      <c r="K284" s="48" t="s">
        <v>74</v>
      </c>
      <c r="L284" s="48" t="s">
        <v>75</v>
      </c>
      <c r="M284" s="48" t="s">
        <v>76</v>
      </c>
      <c r="N284" s="71" t="s">
        <v>77</v>
      </c>
    </row>
    <row r="285" spans="1:14" ht="15.75" x14ac:dyDescent="0.25">
      <c r="A285" s="27">
        <v>1999</v>
      </c>
      <c r="B285" s="48"/>
      <c r="C285" s="48"/>
      <c r="D285" s="48"/>
      <c r="E285" s="48"/>
      <c r="F285" s="48"/>
      <c r="G285" s="48"/>
      <c r="H285" s="48"/>
      <c r="I285" s="41">
        <v>30.3</v>
      </c>
      <c r="J285" s="41">
        <v>29.62</v>
      </c>
      <c r="K285" s="41">
        <v>29.1</v>
      </c>
      <c r="L285" s="41">
        <v>27.9</v>
      </c>
      <c r="M285" s="41">
        <v>25.9</v>
      </c>
      <c r="N285" s="71"/>
    </row>
    <row r="286" spans="1:14" x14ac:dyDescent="0.25">
      <c r="A286" s="27">
        <v>2000</v>
      </c>
      <c r="B286" s="41">
        <v>25.9</v>
      </c>
      <c r="C286" s="41">
        <v>26.4</v>
      </c>
      <c r="D286" s="41">
        <v>26.54</v>
      </c>
      <c r="E286" s="41">
        <v>27.98</v>
      </c>
      <c r="F286" s="41">
        <v>28.58</v>
      </c>
      <c r="G286" s="41">
        <v>28.6</v>
      </c>
      <c r="H286" s="41">
        <v>27.65</v>
      </c>
      <c r="I286" s="41">
        <v>27.84</v>
      </c>
      <c r="J286" s="41">
        <v>29.7</v>
      </c>
      <c r="K286" s="41">
        <v>29.27</v>
      </c>
      <c r="L286" s="41">
        <v>28.63</v>
      </c>
      <c r="M286" s="41">
        <v>27.45</v>
      </c>
      <c r="N286" s="72">
        <f t="shared" ref="N286:N300" si="65">AVERAGE(B286:M286)</f>
        <v>27.87833333333333</v>
      </c>
    </row>
    <row r="287" spans="1:14" x14ac:dyDescent="0.25">
      <c r="A287" s="27">
        <v>2001</v>
      </c>
      <c r="B287" s="41">
        <v>27.23</v>
      </c>
      <c r="C287" s="41">
        <v>27.04</v>
      </c>
      <c r="D287" s="41">
        <v>27.9</v>
      </c>
      <c r="E287" s="41">
        <v>28.08</v>
      </c>
      <c r="F287" s="41">
        <v>28.36</v>
      </c>
      <c r="G287" s="41">
        <v>29.38</v>
      </c>
      <c r="H287" s="41">
        <v>28.33</v>
      </c>
      <c r="I287" s="41">
        <v>29.13</v>
      </c>
      <c r="J287" s="41">
        <v>29.38</v>
      </c>
      <c r="K287" s="41">
        <v>29.38</v>
      </c>
      <c r="L287" s="41">
        <v>27.8</v>
      </c>
      <c r="M287" s="41">
        <v>27.78</v>
      </c>
      <c r="N287" s="72">
        <f t="shared" si="65"/>
        <v>28.31583333333333</v>
      </c>
    </row>
    <row r="288" spans="1:14" x14ac:dyDescent="0.25">
      <c r="A288" s="27">
        <v>2002</v>
      </c>
      <c r="B288" s="41">
        <v>27.55</v>
      </c>
      <c r="C288" s="41">
        <v>27.9</v>
      </c>
      <c r="D288" s="41">
        <v>27.85</v>
      </c>
      <c r="E288" s="41">
        <v>28.05</v>
      </c>
      <c r="F288" s="41">
        <v>29.08</v>
      </c>
      <c r="G288" s="41">
        <v>29.48</v>
      </c>
      <c r="H288" s="41">
        <v>28.42</v>
      </c>
      <c r="I288" s="41">
        <v>28.18</v>
      </c>
      <c r="J288" s="41">
        <v>29.6</v>
      </c>
      <c r="K288" s="41">
        <v>29.52</v>
      </c>
      <c r="L288" s="41">
        <v>28.6</v>
      </c>
      <c r="M288" s="41">
        <v>27.95</v>
      </c>
      <c r="N288" s="72">
        <f t="shared" si="65"/>
        <v>28.515000000000001</v>
      </c>
    </row>
    <row r="289" spans="1:14" x14ac:dyDescent="0.25">
      <c r="A289" s="27">
        <v>2003</v>
      </c>
      <c r="B289" s="41">
        <v>28.06</v>
      </c>
      <c r="C289" s="41">
        <v>27.98</v>
      </c>
      <c r="D289" s="41">
        <v>29.23</v>
      </c>
      <c r="E289" s="41">
        <v>29.53</v>
      </c>
      <c r="F289" s="41">
        <v>29.15</v>
      </c>
      <c r="G289" s="41">
        <v>29.75</v>
      </c>
      <c r="H289" s="41">
        <v>28.73</v>
      </c>
      <c r="I289" s="41">
        <v>29.03</v>
      </c>
      <c r="J289" s="41">
        <v>29.98</v>
      </c>
      <c r="K289" s="41">
        <v>29.98</v>
      </c>
      <c r="L289" s="41">
        <v>29.35</v>
      </c>
      <c r="M289" s="41">
        <v>27.13</v>
      </c>
      <c r="N289" s="72">
        <f t="shared" si="65"/>
        <v>28.991666666666671</v>
      </c>
    </row>
    <row r="290" spans="1:14" x14ac:dyDescent="0.25">
      <c r="A290" s="27">
        <v>2004</v>
      </c>
      <c r="B290" s="41">
        <v>27.45</v>
      </c>
      <c r="C290" s="41">
        <v>28.08</v>
      </c>
      <c r="D290" s="41">
        <v>27.73</v>
      </c>
      <c r="E290" s="41">
        <v>28.7</v>
      </c>
      <c r="F290" s="41">
        <v>28.18</v>
      </c>
      <c r="G290" s="41">
        <v>28.7</v>
      </c>
      <c r="H290" s="41">
        <v>28.17</v>
      </c>
      <c r="I290" s="41">
        <v>28.48</v>
      </c>
      <c r="J290" s="41">
        <v>29.75</v>
      </c>
      <c r="K290" s="41">
        <v>30.1</v>
      </c>
      <c r="L290" s="41">
        <v>27.7</v>
      </c>
      <c r="M290" s="41">
        <v>26.66</v>
      </c>
      <c r="N290" s="72">
        <f t="shared" si="65"/>
        <v>28.308333333333334</v>
      </c>
    </row>
    <row r="291" spans="1:14" x14ac:dyDescent="0.25">
      <c r="A291" s="27">
        <v>2005</v>
      </c>
      <c r="B291" s="41">
        <v>26.18</v>
      </c>
      <c r="C291" s="41">
        <v>26.87</v>
      </c>
      <c r="D291" s="41">
        <v>29.3</v>
      </c>
      <c r="E291" s="41">
        <v>28.98</v>
      </c>
      <c r="F291" s="41">
        <v>29.98</v>
      </c>
      <c r="G291" s="41">
        <v>29.88</v>
      </c>
      <c r="H291" s="41">
        <v>29.9</v>
      </c>
      <c r="I291" s="41">
        <v>28.68</v>
      </c>
      <c r="J291" s="41">
        <v>29.52</v>
      </c>
      <c r="K291" s="41">
        <v>30.13</v>
      </c>
      <c r="L291" s="41">
        <v>28.08</v>
      </c>
      <c r="M291" s="41">
        <v>27.8</v>
      </c>
      <c r="N291" s="72">
        <f t="shared" si="65"/>
        <v>28.775000000000002</v>
      </c>
    </row>
    <row r="292" spans="1:14" x14ac:dyDescent="0.25">
      <c r="A292" s="27">
        <v>2006</v>
      </c>
      <c r="B292" s="41">
        <v>27.37</v>
      </c>
      <c r="C292" s="41">
        <v>27.27</v>
      </c>
      <c r="D292" s="41">
        <v>27.5</v>
      </c>
      <c r="E292" s="41">
        <v>28.2</v>
      </c>
      <c r="F292" s="41">
        <v>29.15</v>
      </c>
      <c r="G292" s="41">
        <v>29.24</v>
      </c>
      <c r="H292" s="41">
        <v>28.97</v>
      </c>
      <c r="I292" s="41">
        <v>29.15</v>
      </c>
      <c r="J292" s="41">
        <v>29.55</v>
      </c>
      <c r="K292" s="41">
        <v>29.78</v>
      </c>
      <c r="L292" s="41">
        <v>28.46</v>
      </c>
      <c r="M292" s="41">
        <v>28.23</v>
      </c>
      <c r="N292" s="72">
        <f t="shared" si="65"/>
        <v>28.572500000000005</v>
      </c>
    </row>
    <row r="293" spans="1:14" x14ac:dyDescent="0.25">
      <c r="A293" s="27">
        <v>2007</v>
      </c>
      <c r="B293" s="41">
        <v>27.05</v>
      </c>
      <c r="C293" s="41">
        <v>28.45</v>
      </c>
      <c r="D293" s="41">
        <v>28.52</v>
      </c>
      <c r="E293" s="41">
        <v>29.63</v>
      </c>
      <c r="F293" s="41">
        <v>29.84</v>
      </c>
      <c r="G293" s="41">
        <v>30.27</v>
      </c>
      <c r="H293" s="41">
        <v>28.25</v>
      </c>
      <c r="I293" s="41">
        <v>29.63</v>
      </c>
      <c r="J293" s="41">
        <v>29.83</v>
      </c>
      <c r="K293" s="41">
        <v>29.86</v>
      </c>
      <c r="L293" s="41">
        <v>27.58</v>
      </c>
      <c r="M293" s="41">
        <v>27.43</v>
      </c>
      <c r="N293" s="72">
        <f t="shared" si="65"/>
        <v>28.861666666666665</v>
      </c>
    </row>
    <row r="294" spans="1:14" x14ac:dyDescent="0.25">
      <c r="A294" s="27">
        <v>2008</v>
      </c>
      <c r="B294" s="41">
        <v>26.93</v>
      </c>
      <c r="C294" s="41">
        <v>27.7</v>
      </c>
      <c r="D294" s="41">
        <v>28.03</v>
      </c>
      <c r="E294" s="41">
        <v>27.96</v>
      </c>
      <c r="F294" s="41">
        <v>28.93</v>
      </c>
      <c r="G294" s="41">
        <v>29.15</v>
      </c>
      <c r="H294" s="41">
        <v>28.32</v>
      </c>
      <c r="I294" s="41">
        <v>29.23</v>
      </c>
      <c r="J294" s="41">
        <v>29.75</v>
      </c>
      <c r="K294" s="41">
        <v>30.26</v>
      </c>
      <c r="L294" s="41">
        <v>28.15</v>
      </c>
      <c r="M294" s="41">
        <v>27.28</v>
      </c>
      <c r="N294" s="72">
        <f t="shared" si="65"/>
        <v>28.474166666666662</v>
      </c>
    </row>
    <row r="295" spans="1:14" x14ac:dyDescent="0.25">
      <c r="A295" s="27">
        <v>2009</v>
      </c>
      <c r="B295" s="41">
        <v>27.18</v>
      </c>
      <c r="C295" s="41">
        <v>26.87</v>
      </c>
      <c r="D295" s="41">
        <v>27.28</v>
      </c>
      <c r="E295" s="41">
        <v>28.33</v>
      </c>
      <c r="F295" s="41">
        <v>28.63</v>
      </c>
      <c r="G295" s="41">
        <v>29.44</v>
      </c>
      <c r="H295" s="41">
        <v>28.8</v>
      </c>
      <c r="I295" s="41">
        <v>28.58</v>
      </c>
      <c r="J295" s="41">
        <v>29.6</v>
      </c>
      <c r="K295" s="41">
        <v>29.22</v>
      </c>
      <c r="L295" s="41">
        <v>28.83</v>
      </c>
      <c r="M295" s="41">
        <v>27.73</v>
      </c>
      <c r="N295" s="72">
        <f t="shared" si="65"/>
        <v>28.374166666666667</v>
      </c>
    </row>
    <row r="296" spans="1:14" x14ac:dyDescent="0.25">
      <c r="A296" s="27">
        <v>2010</v>
      </c>
      <c r="B296" s="41">
        <v>28.4</v>
      </c>
      <c r="C296" s="41">
        <v>28.4</v>
      </c>
      <c r="D296" s="41">
        <v>28.35</v>
      </c>
      <c r="E296" s="41">
        <v>29.75</v>
      </c>
      <c r="F296" s="41">
        <v>29.55</v>
      </c>
      <c r="G296" s="41">
        <v>29.7</v>
      </c>
      <c r="H296" s="41">
        <v>29.45</v>
      </c>
      <c r="I296" s="41">
        <v>29.44</v>
      </c>
      <c r="J296" s="41">
        <v>30.4</v>
      </c>
      <c r="K296" s="41">
        <v>30.6</v>
      </c>
      <c r="L296" s="41">
        <v>28.7</v>
      </c>
      <c r="M296" s="41">
        <v>26.03</v>
      </c>
      <c r="N296" s="72">
        <f t="shared" si="65"/>
        <v>29.064166666666665</v>
      </c>
    </row>
    <row r="297" spans="1:14" x14ac:dyDescent="0.25">
      <c r="A297" s="27">
        <v>2011</v>
      </c>
      <c r="B297" s="41">
        <v>26.75</v>
      </c>
      <c r="C297" s="41">
        <v>27.75</v>
      </c>
      <c r="D297" s="41">
        <v>27.98</v>
      </c>
      <c r="E297" s="41">
        <v>28.58</v>
      </c>
      <c r="F297" s="41">
        <v>29.2</v>
      </c>
      <c r="G297" s="41">
        <v>29.9</v>
      </c>
      <c r="H297" s="41">
        <v>28.93</v>
      </c>
      <c r="I297" s="41">
        <v>29.53</v>
      </c>
      <c r="J297" s="41">
        <v>29.9</v>
      </c>
      <c r="K297" s="41">
        <v>29.9</v>
      </c>
      <c r="L297" s="41">
        <v>28.68</v>
      </c>
      <c r="M297" s="41">
        <v>27.1</v>
      </c>
      <c r="N297" s="72">
        <f t="shared" si="65"/>
        <v>28.683333333333334</v>
      </c>
    </row>
    <row r="298" spans="1:14" x14ac:dyDescent="0.25">
      <c r="A298" s="27">
        <v>2012</v>
      </c>
      <c r="B298" s="41">
        <v>27.2</v>
      </c>
      <c r="C298" s="41">
        <v>27.75</v>
      </c>
      <c r="D298" s="41">
        <v>27.36</v>
      </c>
      <c r="E298" s="41">
        <v>29.02</v>
      </c>
      <c r="F298" s="41">
        <v>30.1</v>
      </c>
      <c r="G298" s="41">
        <v>29.67</v>
      </c>
      <c r="H298" s="41">
        <v>28.47</v>
      </c>
      <c r="I298" s="41">
        <v>29.45</v>
      </c>
      <c r="J298" s="41">
        <v>29.3</v>
      </c>
      <c r="K298" s="41">
        <v>29.38</v>
      </c>
      <c r="L298" s="41">
        <v>27.7</v>
      </c>
      <c r="M298" s="41">
        <v>27.75</v>
      </c>
      <c r="N298" s="72">
        <f t="shared" si="65"/>
        <v>28.595833333333331</v>
      </c>
    </row>
    <row r="299" spans="1:14" x14ac:dyDescent="0.25">
      <c r="A299" s="27">
        <v>2013</v>
      </c>
      <c r="B299" s="41">
        <v>27.73</v>
      </c>
      <c r="C299" s="41">
        <v>27.7</v>
      </c>
      <c r="D299" s="41">
        <v>28.17</v>
      </c>
      <c r="E299" s="41">
        <v>29.1</v>
      </c>
      <c r="F299" s="41">
        <v>28.73</v>
      </c>
      <c r="G299" s="41">
        <v>28.75</v>
      </c>
      <c r="H299" s="41">
        <v>27.35</v>
      </c>
      <c r="I299" s="41">
        <v>28.88</v>
      </c>
      <c r="J299" s="41">
        <v>29.9</v>
      </c>
      <c r="K299" s="41">
        <v>29.9</v>
      </c>
      <c r="L299" s="41">
        <v>28.95</v>
      </c>
      <c r="M299" s="41">
        <v>28.55</v>
      </c>
      <c r="N299" s="72">
        <f t="shared" si="65"/>
        <v>28.642499999999995</v>
      </c>
    </row>
    <row r="300" spans="1:14" x14ac:dyDescent="0.25">
      <c r="A300" s="27">
        <v>2014</v>
      </c>
      <c r="B300" s="41">
        <v>27.8</v>
      </c>
      <c r="C300" s="41">
        <v>27.8</v>
      </c>
      <c r="D300" s="41">
        <v>28.5</v>
      </c>
      <c r="E300" s="41">
        <v>28.7</v>
      </c>
      <c r="F300" s="41">
        <v>28.9</v>
      </c>
      <c r="G300" s="41">
        <v>29.1</v>
      </c>
      <c r="H300" s="41">
        <v>28.5</v>
      </c>
      <c r="I300" s="41">
        <v>28.4</v>
      </c>
      <c r="J300" s="41">
        <v>28.9</v>
      </c>
      <c r="K300" s="41">
        <v>28.9</v>
      </c>
      <c r="L300" s="41">
        <v>28.3</v>
      </c>
      <c r="M300" s="41">
        <v>27.3</v>
      </c>
      <c r="N300" s="72">
        <f t="shared" si="65"/>
        <v>28.424999999999997</v>
      </c>
    </row>
    <row r="301" spans="1:14" x14ac:dyDescent="0.25">
      <c r="A301" s="27">
        <v>2015</v>
      </c>
      <c r="B301" s="41">
        <v>27.7</v>
      </c>
      <c r="C301" s="41">
        <v>27.4</v>
      </c>
      <c r="D301" s="41">
        <v>28.1</v>
      </c>
      <c r="E301" s="41">
        <v>29.3</v>
      </c>
      <c r="F301" s="41">
        <v>29.5</v>
      </c>
      <c r="G301" s="41"/>
      <c r="H301" s="41"/>
      <c r="I301" s="41"/>
      <c r="J301" s="41"/>
      <c r="K301" s="41"/>
      <c r="L301" s="41"/>
      <c r="M301" s="41"/>
      <c r="N301" s="72"/>
    </row>
    <row r="302" spans="1:14" x14ac:dyDescent="0.25">
      <c r="A302" s="27">
        <v>2016</v>
      </c>
      <c r="B302" s="41"/>
      <c r="C302" s="41"/>
      <c r="D302" s="41">
        <v>28.9</v>
      </c>
      <c r="E302" s="41">
        <v>31.9</v>
      </c>
      <c r="F302" s="41">
        <v>29.3</v>
      </c>
      <c r="G302" s="41">
        <v>29.7</v>
      </c>
      <c r="H302" s="41">
        <v>29</v>
      </c>
      <c r="I302" s="41">
        <v>28.9</v>
      </c>
      <c r="J302" s="41">
        <v>29.4</v>
      </c>
      <c r="K302" s="41">
        <v>30</v>
      </c>
      <c r="L302" s="41">
        <v>29.2</v>
      </c>
      <c r="M302" s="41">
        <v>28.4</v>
      </c>
      <c r="N302" s="72"/>
    </row>
    <row r="303" spans="1:14" x14ac:dyDescent="0.25">
      <c r="A303" s="27">
        <v>2017</v>
      </c>
      <c r="B303" s="41">
        <v>28.4</v>
      </c>
      <c r="C303" s="41">
        <v>28.6</v>
      </c>
      <c r="D303" s="41">
        <v>28.8</v>
      </c>
      <c r="E303" s="41">
        <v>31.4</v>
      </c>
      <c r="F303" s="41">
        <v>30.4</v>
      </c>
      <c r="G303" s="41">
        <v>30.4</v>
      </c>
      <c r="H303" s="41">
        <v>29.2</v>
      </c>
      <c r="I303" s="41">
        <v>29.7</v>
      </c>
      <c r="J303" s="41">
        <v>30.5</v>
      </c>
      <c r="K303" s="41">
        <v>30.3</v>
      </c>
      <c r="L303" s="41">
        <v>29.6</v>
      </c>
      <c r="M303" s="41">
        <v>27</v>
      </c>
      <c r="N303" s="72">
        <f t="shared" ref="N303:N304" si="66">AVERAGE(B303:M303)</f>
        <v>29.525000000000002</v>
      </c>
    </row>
    <row r="304" spans="1:14" x14ac:dyDescent="0.25">
      <c r="A304" s="27">
        <v>2018</v>
      </c>
      <c r="B304" s="41">
        <v>26.3</v>
      </c>
      <c r="C304" s="41">
        <v>27.3</v>
      </c>
      <c r="D304" s="41">
        <v>28</v>
      </c>
      <c r="E304" s="41">
        <v>28.63</v>
      </c>
      <c r="F304" s="41">
        <v>29.76</v>
      </c>
      <c r="G304" s="41">
        <v>28.7</v>
      </c>
      <c r="H304" s="41">
        <v>27.4</v>
      </c>
      <c r="I304" s="41">
        <v>28.5</v>
      </c>
      <c r="J304" s="41">
        <v>29.4</v>
      </c>
      <c r="K304" s="41">
        <v>29.26</v>
      </c>
      <c r="L304" s="41">
        <v>28.5</v>
      </c>
      <c r="M304" s="41">
        <v>28.45</v>
      </c>
      <c r="N304" s="72">
        <f t="shared" si="66"/>
        <v>28.349999999999998</v>
      </c>
    </row>
    <row r="305" spans="1:14" x14ac:dyDescent="0.25">
      <c r="A305" s="27">
        <v>2019</v>
      </c>
      <c r="B305" s="41">
        <v>27.98</v>
      </c>
      <c r="C305" s="41">
        <v>28.324999999999999</v>
      </c>
      <c r="D305" s="41">
        <v>28.55</v>
      </c>
      <c r="E305" s="41">
        <v>28.34</v>
      </c>
      <c r="F305" s="41">
        <v>29.25</v>
      </c>
      <c r="G305" s="41">
        <v>30.024999999999999</v>
      </c>
      <c r="H305" s="41">
        <v>28.54</v>
      </c>
      <c r="I305" s="41">
        <v>28.925000000000001</v>
      </c>
      <c r="J305" s="41">
        <v>29.875</v>
      </c>
      <c r="K305" s="41">
        <v>29.32</v>
      </c>
      <c r="L305" s="41">
        <v>28.524999999999999</v>
      </c>
      <c r="M305" s="41">
        <v>28.04</v>
      </c>
      <c r="N305" s="72"/>
    </row>
    <row r="306" spans="1:14" x14ac:dyDescent="0.25">
      <c r="A306" s="27">
        <v>2020</v>
      </c>
      <c r="B306" s="41">
        <v>27.65</v>
      </c>
      <c r="C306" s="41"/>
      <c r="D306" s="41"/>
      <c r="E306" s="41"/>
      <c r="F306" s="41"/>
      <c r="G306" s="41"/>
      <c r="H306" s="41"/>
      <c r="I306" s="41"/>
      <c r="J306" s="41"/>
      <c r="K306" s="41"/>
      <c r="L306" s="41"/>
      <c r="M306" s="41"/>
      <c r="N306" s="72"/>
    </row>
    <row r="307" spans="1:14" x14ac:dyDescent="0.25">
      <c r="A307" s="27">
        <v>2021</v>
      </c>
      <c r="B307" s="41"/>
      <c r="C307" s="41"/>
      <c r="D307" s="41"/>
      <c r="E307" s="41"/>
      <c r="F307" s="41"/>
      <c r="G307" s="41"/>
      <c r="H307" s="41"/>
      <c r="I307" s="41"/>
      <c r="J307" s="41"/>
      <c r="K307" s="41"/>
      <c r="L307" s="41"/>
      <c r="M307" s="41"/>
      <c r="N307" s="72"/>
    </row>
    <row r="308" spans="1:14" x14ac:dyDescent="0.25">
      <c r="A308" s="27">
        <v>2022</v>
      </c>
      <c r="B308" s="41"/>
      <c r="C308" s="41"/>
      <c r="D308" s="41"/>
      <c r="E308" s="41"/>
      <c r="F308" s="41"/>
      <c r="G308" s="41"/>
      <c r="H308" s="41"/>
      <c r="I308" s="41"/>
      <c r="J308" s="41"/>
      <c r="K308" s="41"/>
      <c r="L308" s="41"/>
      <c r="M308" s="41"/>
      <c r="N308" s="72"/>
    </row>
    <row r="309" spans="1:14" x14ac:dyDescent="0.25">
      <c r="A309" s="27">
        <v>2023</v>
      </c>
      <c r="B309" s="41"/>
      <c r="C309" s="41"/>
      <c r="D309" s="41"/>
      <c r="E309" s="41"/>
      <c r="F309" s="41"/>
      <c r="G309" s="41"/>
      <c r="H309" s="41"/>
      <c r="I309" s="41"/>
      <c r="J309" s="41"/>
      <c r="K309" s="41"/>
      <c r="L309" s="41"/>
      <c r="M309" s="41"/>
      <c r="N309" s="72"/>
    </row>
    <row r="310" spans="1:14" x14ac:dyDescent="0.25">
      <c r="A310" s="27">
        <v>2024</v>
      </c>
      <c r="B310" s="41"/>
      <c r="C310" s="41"/>
      <c r="D310" s="41"/>
      <c r="E310" s="41"/>
      <c r="F310" s="41"/>
      <c r="G310" s="41"/>
      <c r="H310" s="41"/>
      <c r="I310" s="41"/>
      <c r="J310" s="41"/>
      <c r="K310" s="41"/>
      <c r="L310" s="41"/>
      <c r="M310" s="41"/>
      <c r="N310" s="72"/>
    </row>
    <row r="311" spans="1:14" x14ac:dyDescent="0.25">
      <c r="A311" s="27">
        <v>2025</v>
      </c>
      <c r="B311" s="41"/>
      <c r="C311" s="41"/>
      <c r="D311" s="41"/>
      <c r="E311" s="41"/>
      <c r="F311" s="41"/>
      <c r="G311" s="41"/>
      <c r="H311" s="41"/>
      <c r="I311" s="41"/>
      <c r="J311" s="41"/>
      <c r="K311" s="41"/>
      <c r="L311" s="41"/>
      <c r="M311" s="41"/>
      <c r="N311" s="72"/>
    </row>
    <row r="312" spans="1:14" x14ac:dyDescent="0.25">
      <c r="A312" s="27">
        <v>2026</v>
      </c>
      <c r="B312" s="41"/>
      <c r="C312" s="41"/>
      <c r="D312" s="41"/>
      <c r="E312" s="41"/>
      <c r="F312" s="41"/>
      <c r="G312" s="41"/>
      <c r="H312" s="41"/>
      <c r="I312" s="41"/>
      <c r="J312" s="41"/>
      <c r="K312" s="41"/>
      <c r="L312" s="41"/>
      <c r="M312" s="41"/>
      <c r="N312" s="72"/>
    </row>
    <row r="313" spans="1:14" x14ac:dyDescent="0.25">
      <c r="A313" s="27">
        <v>2027</v>
      </c>
      <c r="B313" s="41"/>
      <c r="C313" s="41"/>
      <c r="D313" s="41"/>
      <c r="E313" s="41"/>
      <c r="F313" s="41"/>
      <c r="G313" s="41"/>
      <c r="H313" s="41"/>
      <c r="I313" s="41"/>
      <c r="J313" s="41"/>
      <c r="K313" s="41"/>
      <c r="L313" s="41"/>
      <c r="M313" s="41"/>
      <c r="N313" s="72"/>
    </row>
    <row r="314" spans="1:14" x14ac:dyDescent="0.25">
      <c r="A314" s="3"/>
    </row>
    <row r="315" spans="1:14" x14ac:dyDescent="0.25">
      <c r="A315" s="27" t="s">
        <v>78</v>
      </c>
      <c r="B315" s="41">
        <f t="shared" ref="B315:N315" si="67">AVERAGE(B288:B313)</f>
        <v>27.426666666666669</v>
      </c>
      <c r="C315" s="41">
        <f t="shared" si="67"/>
        <v>27.773235294117647</v>
      </c>
      <c r="D315" s="41">
        <f t="shared" si="67"/>
        <v>28.230555555555561</v>
      </c>
      <c r="E315" s="41">
        <f t="shared" si="67"/>
        <v>29.11666666666666</v>
      </c>
      <c r="F315" s="41">
        <f t="shared" si="67"/>
        <v>29.312777777777779</v>
      </c>
      <c r="G315" s="41">
        <f t="shared" si="67"/>
        <v>29.520882352941175</v>
      </c>
      <c r="H315" s="41">
        <f t="shared" si="67"/>
        <v>28.611764705882351</v>
      </c>
      <c r="I315" s="41">
        <f t="shared" si="67"/>
        <v>28.981470588235286</v>
      </c>
      <c r="J315" s="41">
        <f t="shared" si="67"/>
        <v>29.714999999999996</v>
      </c>
      <c r="K315" s="41">
        <f t="shared" si="67"/>
        <v>29.788823529411758</v>
      </c>
      <c r="L315" s="41">
        <f t="shared" si="67"/>
        <v>28.523823529411764</v>
      </c>
      <c r="M315" s="41">
        <f t="shared" si="67"/>
        <v>27.578235294117647</v>
      </c>
      <c r="N315" s="72">
        <f t="shared" si="67"/>
        <v>28.677222222222227</v>
      </c>
    </row>
    <row r="316" spans="1:14" x14ac:dyDescent="0.25">
      <c r="A316" s="27" t="s">
        <v>79</v>
      </c>
      <c r="B316" s="41">
        <f t="shared" ref="B316:N316" si="68">STDEV(B288:B313)</f>
        <v>0.63055531081737748</v>
      </c>
      <c r="C316" s="41">
        <f t="shared" si="68"/>
        <v>0.51553655658592268</v>
      </c>
      <c r="D316" s="41">
        <f t="shared" si="68"/>
        <v>0.59186119420233507</v>
      </c>
      <c r="E316" s="41">
        <f t="shared" si="68"/>
        <v>1.0646181309304674</v>
      </c>
      <c r="F316" s="41">
        <f t="shared" si="68"/>
        <v>0.56078522213007498</v>
      </c>
      <c r="G316" s="41">
        <f t="shared" si="68"/>
        <v>0.52102733641731069</v>
      </c>
      <c r="H316" s="41">
        <f t="shared" si="68"/>
        <v>0.64633810128791735</v>
      </c>
      <c r="I316" s="41">
        <f t="shared" si="68"/>
        <v>0.46743904918810814</v>
      </c>
      <c r="J316" s="41">
        <f t="shared" si="68"/>
        <v>0.3866522985836241</v>
      </c>
      <c r="K316" s="41">
        <f t="shared" si="68"/>
        <v>0.45538283829297427</v>
      </c>
      <c r="L316" s="41">
        <f t="shared" si="68"/>
        <v>0.57413938151964916</v>
      </c>
      <c r="M316" s="41">
        <f t="shared" si="68"/>
        <v>0.68236935832177437</v>
      </c>
      <c r="N316" s="72">
        <f t="shared" si="68"/>
        <v>0.32687943548641285</v>
      </c>
    </row>
    <row r="317" spans="1:14" x14ac:dyDescent="0.25">
      <c r="A317" s="27" t="s">
        <v>80</v>
      </c>
      <c r="B317" s="41">
        <f t="shared" ref="B317:N317" si="69">B316/B315*100</f>
        <v>2.2990592275791593</v>
      </c>
      <c r="C317" s="41">
        <f t="shared" si="69"/>
        <v>1.8562351527519481</v>
      </c>
      <c r="D317" s="41">
        <f t="shared" si="69"/>
        <v>2.0965269104874604</v>
      </c>
      <c r="E317" s="41">
        <f t="shared" si="69"/>
        <v>3.6563873987308564</v>
      </c>
      <c r="F317" s="41">
        <f t="shared" si="69"/>
        <v>1.9131084279402897</v>
      </c>
      <c r="G317" s="41">
        <f t="shared" si="69"/>
        <v>1.764944997876734</v>
      </c>
      <c r="H317" s="41">
        <f t="shared" si="69"/>
        <v>2.2589941862447773</v>
      </c>
      <c r="I317" s="41">
        <f t="shared" si="69"/>
        <v>1.612889338258287</v>
      </c>
      <c r="J317" s="41">
        <f t="shared" si="69"/>
        <v>1.3012024182521427</v>
      </c>
      <c r="K317" s="41">
        <f t="shared" si="69"/>
        <v>1.5287036691575135</v>
      </c>
      <c r="L317" s="41">
        <f t="shared" si="69"/>
        <v>2.0128415846060643</v>
      </c>
      <c r="M317" s="41">
        <f t="shared" si="69"/>
        <v>2.4743039249771055</v>
      </c>
      <c r="N317" s="72">
        <f t="shared" si="69"/>
        <v>1.1398573856051899</v>
      </c>
    </row>
    <row r="318" spans="1:14" x14ac:dyDescent="0.25">
      <c r="A318" s="27" t="s">
        <v>81</v>
      </c>
      <c r="B318" s="41">
        <f t="shared" ref="B318:N318" si="70">MIN(B288:B313)</f>
        <v>26.18</v>
      </c>
      <c r="C318" s="41">
        <f t="shared" si="70"/>
        <v>26.87</v>
      </c>
      <c r="D318" s="41">
        <f t="shared" si="70"/>
        <v>27.28</v>
      </c>
      <c r="E318" s="41">
        <f t="shared" si="70"/>
        <v>27.96</v>
      </c>
      <c r="F318" s="41">
        <f t="shared" si="70"/>
        <v>28.18</v>
      </c>
      <c r="G318" s="41">
        <f t="shared" si="70"/>
        <v>28.7</v>
      </c>
      <c r="H318" s="41">
        <f t="shared" si="70"/>
        <v>27.35</v>
      </c>
      <c r="I318" s="41">
        <f t="shared" si="70"/>
        <v>28.18</v>
      </c>
      <c r="J318" s="41">
        <f t="shared" si="70"/>
        <v>28.9</v>
      </c>
      <c r="K318" s="41">
        <f t="shared" si="70"/>
        <v>28.9</v>
      </c>
      <c r="L318" s="41">
        <f t="shared" si="70"/>
        <v>27.58</v>
      </c>
      <c r="M318" s="41">
        <f t="shared" si="70"/>
        <v>26.03</v>
      </c>
      <c r="N318" s="72">
        <f t="shared" si="70"/>
        <v>28.308333333333334</v>
      </c>
    </row>
    <row r="319" spans="1:14" x14ac:dyDescent="0.25">
      <c r="A319" s="27" t="s">
        <v>82</v>
      </c>
      <c r="B319" s="41">
        <f t="shared" ref="B319:N319" si="71">MAX(B288:B313)</f>
        <v>28.4</v>
      </c>
      <c r="C319" s="41">
        <f t="shared" si="71"/>
        <v>28.6</v>
      </c>
      <c r="D319" s="41">
        <f t="shared" si="71"/>
        <v>29.3</v>
      </c>
      <c r="E319" s="41">
        <f t="shared" si="71"/>
        <v>31.9</v>
      </c>
      <c r="F319" s="41">
        <f t="shared" si="71"/>
        <v>30.4</v>
      </c>
      <c r="G319" s="41">
        <f t="shared" si="71"/>
        <v>30.4</v>
      </c>
      <c r="H319" s="41">
        <f t="shared" si="71"/>
        <v>29.9</v>
      </c>
      <c r="I319" s="41">
        <f t="shared" si="71"/>
        <v>29.7</v>
      </c>
      <c r="J319" s="41">
        <f t="shared" si="71"/>
        <v>30.5</v>
      </c>
      <c r="K319" s="41">
        <f t="shared" si="71"/>
        <v>30.6</v>
      </c>
      <c r="L319" s="41">
        <f t="shared" si="71"/>
        <v>29.6</v>
      </c>
      <c r="M319" s="41">
        <f t="shared" si="71"/>
        <v>28.55</v>
      </c>
      <c r="N319" s="72">
        <f t="shared" si="71"/>
        <v>29.525000000000002</v>
      </c>
    </row>
    <row r="320" spans="1:14" x14ac:dyDescent="0.25">
      <c r="A320" s="27" t="s">
        <v>83</v>
      </c>
      <c r="B320" s="41">
        <f t="shared" ref="B320:N320" si="72">QUARTILE(B288:B313,1)</f>
        <v>27.0825</v>
      </c>
      <c r="C320" s="41">
        <f t="shared" si="72"/>
        <v>27.4</v>
      </c>
      <c r="D320" s="41">
        <f t="shared" si="72"/>
        <v>27.8825</v>
      </c>
      <c r="E320" s="41">
        <f t="shared" si="72"/>
        <v>28.4</v>
      </c>
      <c r="F320" s="41">
        <f t="shared" si="72"/>
        <v>28.967500000000001</v>
      </c>
      <c r="G320" s="41">
        <f t="shared" si="72"/>
        <v>29.15</v>
      </c>
      <c r="H320" s="41">
        <f t="shared" si="72"/>
        <v>28.32</v>
      </c>
      <c r="I320" s="41">
        <f t="shared" si="72"/>
        <v>28.58</v>
      </c>
      <c r="J320" s="41">
        <f t="shared" si="72"/>
        <v>29.52</v>
      </c>
      <c r="K320" s="41">
        <f t="shared" si="72"/>
        <v>29.38</v>
      </c>
      <c r="L320" s="41">
        <f t="shared" si="72"/>
        <v>28.15</v>
      </c>
      <c r="M320" s="41">
        <f t="shared" si="72"/>
        <v>27.13</v>
      </c>
      <c r="N320" s="72">
        <f t="shared" si="72"/>
        <v>28.449583333333329</v>
      </c>
    </row>
    <row r="321" spans="1:30" x14ac:dyDescent="0.25">
      <c r="A321" s="27" t="s">
        <v>84</v>
      </c>
      <c r="B321" s="41">
        <f t="shared" ref="B321:N321" si="73">QUARTILE(B288:B313,2)</f>
        <v>27.5</v>
      </c>
      <c r="C321" s="41">
        <f t="shared" si="73"/>
        <v>27.75</v>
      </c>
      <c r="D321" s="41">
        <f t="shared" si="73"/>
        <v>28.135000000000002</v>
      </c>
      <c r="E321" s="41">
        <f t="shared" si="73"/>
        <v>28.84</v>
      </c>
      <c r="F321" s="41">
        <f t="shared" si="73"/>
        <v>29.225000000000001</v>
      </c>
      <c r="G321" s="41">
        <f t="shared" si="73"/>
        <v>29.67</v>
      </c>
      <c r="H321" s="41">
        <f t="shared" si="73"/>
        <v>28.54</v>
      </c>
      <c r="I321" s="41">
        <f t="shared" si="73"/>
        <v>28.925000000000001</v>
      </c>
      <c r="J321" s="41">
        <f t="shared" si="73"/>
        <v>29.75</v>
      </c>
      <c r="K321" s="41">
        <f t="shared" si="73"/>
        <v>29.9</v>
      </c>
      <c r="L321" s="41">
        <f t="shared" si="73"/>
        <v>28.524999999999999</v>
      </c>
      <c r="M321" s="41">
        <f t="shared" si="73"/>
        <v>27.73</v>
      </c>
      <c r="N321" s="72">
        <f t="shared" si="73"/>
        <v>28.595833333333331</v>
      </c>
    </row>
    <row r="322" spans="1:30" x14ac:dyDescent="0.25">
      <c r="A322" s="27" t="s">
        <v>85</v>
      </c>
      <c r="B322" s="41">
        <f t="shared" ref="B322:N322" si="74">QUARTILE(B288:B313,3)</f>
        <v>27.782499999999999</v>
      </c>
      <c r="C322" s="41">
        <f t="shared" si="74"/>
        <v>28.08</v>
      </c>
      <c r="D322" s="41">
        <f t="shared" si="74"/>
        <v>28.5425</v>
      </c>
      <c r="E322" s="41">
        <f t="shared" si="74"/>
        <v>29.4725</v>
      </c>
      <c r="F322" s="41">
        <f t="shared" si="74"/>
        <v>29.707500000000003</v>
      </c>
      <c r="G322" s="41">
        <f t="shared" si="74"/>
        <v>29.88</v>
      </c>
      <c r="H322" s="41">
        <f t="shared" si="74"/>
        <v>28.97</v>
      </c>
      <c r="I322" s="41">
        <f t="shared" si="74"/>
        <v>29.44</v>
      </c>
      <c r="J322" s="41">
        <f t="shared" si="74"/>
        <v>29.9</v>
      </c>
      <c r="K322" s="41">
        <f t="shared" si="74"/>
        <v>30.1</v>
      </c>
      <c r="L322" s="41">
        <f t="shared" si="74"/>
        <v>28.83</v>
      </c>
      <c r="M322" s="41">
        <f t="shared" si="74"/>
        <v>28.04</v>
      </c>
      <c r="N322" s="72">
        <f t="shared" si="74"/>
        <v>28.818333333333335</v>
      </c>
    </row>
    <row r="324" spans="1:30" x14ac:dyDescent="0.25">
      <c r="A324" s="27"/>
      <c r="B324" s="41"/>
      <c r="C324" s="41"/>
      <c r="D324" s="41"/>
      <c r="E324" s="41"/>
      <c r="F324" s="41"/>
      <c r="G324" s="41"/>
      <c r="H324" s="41"/>
      <c r="I324" s="41"/>
      <c r="J324" s="41"/>
      <c r="K324" s="41"/>
      <c r="L324" s="41"/>
      <c r="M324" s="41"/>
      <c r="N324" s="72"/>
    </row>
    <row r="325" spans="1:30" ht="15.75" x14ac:dyDescent="0.25">
      <c r="A325" s="23" t="s">
        <v>228</v>
      </c>
      <c r="N325" s="37"/>
    </row>
    <row r="326" spans="1:30" ht="15.75" x14ac:dyDescent="0.25">
      <c r="A326" s="24" t="s">
        <v>64</v>
      </c>
      <c r="B326" s="48" t="s">
        <v>65</v>
      </c>
      <c r="C326" s="48" t="s">
        <v>66</v>
      </c>
      <c r="D326" s="48" t="s">
        <v>67</v>
      </c>
      <c r="E326" s="48" t="s">
        <v>68</v>
      </c>
      <c r="F326" s="48" t="s">
        <v>69</v>
      </c>
      <c r="G326" s="48" t="s">
        <v>70</v>
      </c>
      <c r="H326" s="48" t="s">
        <v>71</v>
      </c>
      <c r="I326" s="48" t="s">
        <v>72</v>
      </c>
      <c r="J326" s="48" t="s">
        <v>73</v>
      </c>
      <c r="K326" s="48" t="s">
        <v>74</v>
      </c>
      <c r="L326" s="48" t="s">
        <v>75</v>
      </c>
      <c r="M326" s="48" t="s">
        <v>76</v>
      </c>
      <c r="N326" s="71" t="s">
        <v>77</v>
      </c>
    </row>
    <row r="327" spans="1:30" x14ac:dyDescent="0.25">
      <c r="A327" s="27">
        <v>1999</v>
      </c>
      <c r="B327"/>
      <c r="C327"/>
      <c r="D327"/>
      <c r="E327"/>
      <c r="F327" s="41">
        <v>27.14</v>
      </c>
      <c r="G327" s="41">
        <v>26.77</v>
      </c>
      <c r="H327" s="41">
        <v>26.23</v>
      </c>
      <c r="I327" s="41">
        <v>26.75</v>
      </c>
      <c r="J327" s="41">
        <v>27.07</v>
      </c>
      <c r="K327" s="41">
        <v>26.71</v>
      </c>
      <c r="L327" s="41">
        <v>25.94</v>
      </c>
      <c r="M327" s="41">
        <v>24.01</v>
      </c>
      <c r="N327" s="72"/>
    </row>
    <row r="328" spans="1:30" x14ac:dyDescent="0.25">
      <c r="A328" s="27">
        <v>2000</v>
      </c>
      <c r="B328" s="41">
        <v>24.11</v>
      </c>
      <c r="C328" s="41">
        <v>24.73</v>
      </c>
      <c r="D328" s="41">
        <v>25.01</v>
      </c>
      <c r="E328" s="41"/>
      <c r="F328" s="41"/>
      <c r="G328" s="41"/>
      <c r="H328" s="41"/>
      <c r="I328" s="41">
        <v>26.27</v>
      </c>
      <c r="J328" s="41">
        <v>27.29</v>
      </c>
      <c r="K328" s="41">
        <v>26.98</v>
      </c>
      <c r="L328" s="41"/>
      <c r="M328" s="41"/>
      <c r="N328" s="72"/>
      <c r="AD328" s="41"/>
    </row>
    <row r="329" spans="1:30" x14ac:dyDescent="0.25">
      <c r="A329" s="27">
        <v>2001</v>
      </c>
      <c r="B329" s="41"/>
      <c r="C329" s="41">
        <v>24.52</v>
      </c>
      <c r="D329" s="41">
        <v>25.4</v>
      </c>
      <c r="E329" s="41">
        <v>25.48</v>
      </c>
      <c r="F329" s="41">
        <v>26.9</v>
      </c>
      <c r="G329" s="41">
        <v>26.54</v>
      </c>
      <c r="H329" s="41">
        <v>26.46</v>
      </c>
      <c r="I329" s="41">
        <v>25.11</v>
      </c>
      <c r="J329" s="41"/>
      <c r="K329" s="41"/>
      <c r="L329" s="41">
        <v>25.24</v>
      </c>
      <c r="M329" s="41">
        <v>25.44</v>
      </c>
      <c r="N329" s="72">
        <f t="shared" ref="N329:N349" si="75">AVERAGE(B329:M329)</f>
        <v>25.676666666666669</v>
      </c>
      <c r="AD329" s="41"/>
    </row>
    <row r="330" spans="1:30" x14ac:dyDescent="0.25">
      <c r="A330" s="27">
        <v>2002</v>
      </c>
      <c r="B330" s="41">
        <v>25.74</v>
      </c>
      <c r="C330" s="41">
        <v>23.7</v>
      </c>
      <c r="D330" s="41">
        <v>24.4</v>
      </c>
      <c r="E330" s="41">
        <v>24.73</v>
      </c>
      <c r="F330" s="41">
        <v>25.56</v>
      </c>
      <c r="G330" s="41"/>
      <c r="H330" s="41"/>
      <c r="I330" s="41"/>
      <c r="J330" s="41">
        <v>25.95</v>
      </c>
      <c r="K330" s="41">
        <v>27.4</v>
      </c>
      <c r="L330" s="41">
        <v>28.3</v>
      </c>
      <c r="M330" s="41">
        <v>24.83</v>
      </c>
      <c r="N330" s="72">
        <f t="shared" si="75"/>
        <v>25.623333333333335</v>
      </c>
      <c r="AD330" s="41"/>
    </row>
    <row r="331" spans="1:30" x14ac:dyDescent="0.25">
      <c r="A331" s="27">
        <v>2003</v>
      </c>
      <c r="B331" s="41">
        <v>25.2</v>
      </c>
      <c r="C331" s="41">
        <v>25.02</v>
      </c>
      <c r="D331" s="41">
        <v>23.85</v>
      </c>
      <c r="E331" s="41">
        <v>27.52</v>
      </c>
      <c r="F331" s="41">
        <v>30.27</v>
      </c>
      <c r="G331" s="41">
        <v>29</v>
      </c>
      <c r="H331" s="41">
        <v>24.71</v>
      </c>
      <c r="I331" s="41">
        <v>26.46</v>
      </c>
      <c r="J331" s="41">
        <v>27.25</v>
      </c>
      <c r="K331" s="41">
        <v>27.43</v>
      </c>
      <c r="L331" s="41">
        <v>26.98</v>
      </c>
      <c r="M331" s="41">
        <v>25.66</v>
      </c>
      <c r="N331" s="72">
        <f t="shared" si="75"/>
        <v>26.612500000000001</v>
      </c>
      <c r="AD331" s="41"/>
    </row>
    <row r="332" spans="1:30" x14ac:dyDescent="0.25">
      <c r="A332" s="27">
        <v>2004</v>
      </c>
      <c r="B332" s="41">
        <v>25.74</v>
      </c>
      <c r="C332" s="41"/>
      <c r="D332" s="41"/>
      <c r="E332" s="41"/>
      <c r="F332" s="41">
        <v>27.82</v>
      </c>
      <c r="G332" s="41">
        <v>28</v>
      </c>
      <c r="H332" s="41">
        <v>27.71</v>
      </c>
      <c r="I332" s="41">
        <v>28.37</v>
      </c>
      <c r="J332" s="41">
        <v>29.3</v>
      </c>
      <c r="K332"/>
      <c r="L332"/>
      <c r="M332"/>
      <c r="N332" s="72">
        <f t="shared" si="75"/>
        <v>27.823333333333338</v>
      </c>
      <c r="AD332" s="41"/>
    </row>
    <row r="333" spans="1:30" x14ac:dyDescent="0.25">
      <c r="A333" s="27">
        <v>2005</v>
      </c>
      <c r="B333" s="41"/>
      <c r="C333" s="41"/>
      <c r="D333" s="41"/>
      <c r="E333" s="41"/>
      <c r="F333" s="41"/>
      <c r="G333" s="41">
        <v>28.56</v>
      </c>
      <c r="H333"/>
      <c r="I333"/>
      <c r="J333"/>
      <c r="K333"/>
      <c r="L333"/>
      <c r="M333"/>
      <c r="N333" s="72">
        <f t="shared" si="75"/>
        <v>28.56</v>
      </c>
      <c r="AD333" s="41"/>
    </row>
    <row r="334" spans="1:30" x14ac:dyDescent="0.25">
      <c r="A334" s="27">
        <v>2006</v>
      </c>
      <c r="B334" s="41"/>
      <c r="C334" s="41"/>
      <c r="D334" s="41"/>
      <c r="E334" s="41">
        <v>25.62</v>
      </c>
      <c r="F334" s="41">
        <v>26.75</v>
      </c>
      <c r="G334" s="41">
        <v>27.87</v>
      </c>
      <c r="H334" s="41">
        <v>27.85</v>
      </c>
      <c r="I334" s="41">
        <v>28.49</v>
      </c>
      <c r="J334" s="41">
        <v>28.48</v>
      </c>
      <c r="K334" s="41">
        <v>28.63</v>
      </c>
      <c r="L334" s="41">
        <v>27.51</v>
      </c>
      <c r="M334"/>
      <c r="N334" s="72">
        <f t="shared" si="75"/>
        <v>27.65</v>
      </c>
      <c r="AD334" s="41"/>
    </row>
    <row r="335" spans="1:30" x14ac:dyDescent="0.25">
      <c r="A335" s="27">
        <v>2007</v>
      </c>
      <c r="B335" s="41"/>
      <c r="C335" s="41"/>
      <c r="D335" s="41"/>
      <c r="E335" s="41"/>
      <c r="F335" s="41"/>
      <c r="G335" s="41">
        <v>27.28</v>
      </c>
      <c r="H335" s="41">
        <v>26.96</v>
      </c>
      <c r="I335" s="41">
        <v>27.17</v>
      </c>
      <c r="J335" s="41">
        <v>27.19</v>
      </c>
      <c r="K335" s="41">
        <v>27.17</v>
      </c>
      <c r="L335" s="41">
        <v>25.86</v>
      </c>
      <c r="M335" s="41">
        <v>25.31</v>
      </c>
      <c r="N335" s="72">
        <f t="shared" si="75"/>
        <v>26.705714285714286</v>
      </c>
      <c r="AD335" s="41"/>
    </row>
    <row r="336" spans="1:30" x14ac:dyDescent="0.25">
      <c r="A336" s="27">
        <v>2008</v>
      </c>
      <c r="B336" s="41">
        <v>24.96</v>
      </c>
      <c r="C336" s="41">
        <v>25.41</v>
      </c>
      <c r="D336" s="41">
        <v>25.48</v>
      </c>
      <c r="E336" s="41">
        <v>26.14</v>
      </c>
      <c r="F336" s="41">
        <v>26.63</v>
      </c>
      <c r="G336" s="41">
        <v>26.77</v>
      </c>
      <c r="H336" s="41">
        <v>26.18</v>
      </c>
      <c r="I336" s="41">
        <v>27.1</v>
      </c>
      <c r="J336" s="41">
        <v>27.5</v>
      </c>
      <c r="K336" s="41"/>
      <c r="L336" s="41"/>
      <c r="M336" s="41"/>
      <c r="N336" s="72">
        <f t="shared" si="75"/>
        <v>26.241111111111113</v>
      </c>
      <c r="AD336" s="41"/>
    </row>
    <row r="337" spans="1:30" x14ac:dyDescent="0.25">
      <c r="A337" s="27">
        <v>2009</v>
      </c>
      <c r="B337" s="41"/>
      <c r="C337" s="41">
        <v>22.05</v>
      </c>
      <c r="D337" s="41"/>
      <c r="E337" s="41"/>
      <c r="F337" s="41"/>
      <c r="G337" s="41">
        <v>24.52</v>
      </c>
      <c r="H337" s="41">
        <v>25.55</v>
      </c>
      <c r="I337" s="41">
        <v>26.32</v>
      </c>
      <c r="J337" s="41">
        <v>27.09</v>
      </c>
      <c r="K337" s="41">
        <v>26.47</v>
      </c>
      <c r="L337" s="41">
        <v>25.6</v>
      </c>
      <c r="M337" s="41">
        <v>25.97</v>
      </c>
      <c r="N337" s="72">
        <f t="shared" si="75"/>
        <v>25.446249999999999</v>
      </c>
      <c r="AD337" s="41"/>
    </row>
    <row r="338" spans="1:30" x14ac:dyDescent="0.25">
      <c r="A338" s="27">
        <v>2010</v>
      </c>
      <c r="B338" s="41">
        <v>25.87</v>
      </c>
      <c r="C338" s="41">
        <v>26.22</v>
      </c>
      <c r="D338" s="41">
        <v>25.99</v>
      </c>
      <c r="E338" s="41">
        <v>26.83</v>
      </c>
      <c r="F338" s="41">
        <v>27.21</v>
      </c>
      <c r="G338" s="41">
        <v>27.43</v>
      </c>
      <c r="H338" s="41">
        <v>27.17</v>
      </c>
      <c r="I338" s="41">
        <v>27.26</v>
      </c>
      <c r="J338" s="41">
        <v>27.43</v>
      </c>
      <c r="K338" s="41">
        <v>26.85</v>
      </c>
      <c r="L338" s="41">
        <v>25.48</v>
      </c>
      <c r="M338" s="41">
        <v>23.88</v>
      </c>
      <c r="N338" s="72">
        <f t="shared" si="75"/>
        <v>26.468333333333337</v>
      </c>
      <c r="AD338" s="41"/>
    </row>
    <row r="339" spans="1:30" x14ac:dyDescent="0.25">
      <c r="A339" s="27">
        <v>2011</v>
      </c>
      <c r="B339" s="41">
        <v>24.87</v>
      </c>
      <c r="C339" s="41">
        <v>25.51</v>
      </c>
      <c r="D339" s="41">
        <v>25.47</v>
      </c>
      <c r="E339" s="41">
        <v>26.02</v>
      </c>
      <c r="F339" s="41">
        <v>27.1</v>
      </c>
      <c r="G339" s="41">
        <v>27.52</v>
      </c>
      <c r="H339" s="41">
        <v>26.77</v>
      </c>
      <c r="I339" s="41">
        <v>27.33</v>
      </c>
      <c r="J339" s="41">
        <v>27.11</v>
      </c>
      <c r="K339" s="41">
        <v>26.81</v>
      </c>
      <c r="L339" s="41">
        <v>26.11</v>
      </c>
      <c r="M339" s="41">
        <v>25.11</v>
      </c>
      <c r="N339" s="72">
        <f t="shared" si="75"/>
        <v>26.310833333333338</v>
      </c>
      <c r="AD339" s="41"/>
    </row>
    <row r="340" spans="1:30" x14ac:dyDescent="0.25">
      <c r="A340" s="27">
        <v>2012</v>
      </c>
      <c r="B340" s="41">
        <v>24.79</v>
      </c>
      <c r="C340" s="41">
        <v>25.57</v>
      </c>
      <c r="D340" s="41">
        <v>25.41</v>
      </c>
      <c r="E340" s="41">
        <v>26.69</v>
      </c>
      <c r="F340" s="41">
        <v>27.47</v>
      </c>
      <c r="G340" s="41">
        <v>27.34</v>
      </c>
      <c r="H340" s="41">
        <v>26.16</v>
      </c>
      <c r="I340" s="41">
        <v>27</v>
      </c>
      <c r="J340" s="41">
        <v>26.91</v>
      </c>
      <c r="K340" s="41">
        <v>27.08</v>
      </c>
      <c r="L340" s="41">
        <v>25.52</v>
      </c>
      <c r="M340" s="41">
        <v>25.85</v>
      </c>
      <c r="N340" s="72">
        <f t="shared" si="75"/>
        <v>26.315833333333334</v>
      </c>
      <c r="AD340" s="41"/>
    </row>
    <row r="341" spans="1:30" x14ac:dyDescent="0.25">
      <c r="A341" s="27">
        <v>2013</v>
      </c>
      <c r="B341" s="41">
        <v>25.82</v>
      </c>
      <c r="C341" s="41">
        <v>25.56</v>
      </c>
      <c r="D341" s="41">
        <v>25.58</v>
      </c>
      <c r="E341" s="41">
        <v>26.4</v>
      </c>
      <c r="F341" s="41">
        <v>26.62</v>
      </c>
      <c r="G341" s="41">
        <v>26.54</v>
      </c>
      <c r="H341" s="41">
        <v>26.25</v>
      </c>
      <c r="I341" s="41">
        <v>26.9</v>
      </c>
      <c r="J341" s="41">
        <v>27.42</v>
      </c>
      <c r="K341" s="41">
        <v>27.14</v>
      </c>
      <c r="L341" s="41">
        <v>26.48</v>
      </c>
      <c r="M341" s="41">
        <v>25.88</v>
      </c>
      <c r="N341" s="72">
        <f t="shared" si="75"/>
        <v>26.382499999999997</v>
      </c>
      <c r="AD341" s="41"/>
    </row>
    <row r="342" spans="1:30" x14ac:dyDescent="0.25">
      <c r="A342" s="27">
        <v>2014</v>
      </c>
      <c r="B342" s="41">
        <v>25.54</v>
      </c>
      <c r="C342" s="41">
        <v>25.85</v>
      </c>
      <c r="D342" s="41">
        <v>26.19</v>
      </c>
      <c r="E342" s="41">
        <v>26.54</v>
      </c>
      <c r="F342" s="41">
        <v>26.93</v>
      </c>
      <c r="G342" s="41">
        <v>26.9</v>
      </c>
      <c r="H342" s="41">
        <v>26.46</v>
      </c>
      <c r="I342" s="41">
        <v>26.61</v>
      </c>
      <c r="J342" s="41">
        <v>27.11</v>
      </c>
      <c r="K342" s="41">
        <v>26.84</v>
      </c>
      <c r="L342" s="41">
        <v>26.23</v>
      </c>
      <c r="M342" s="41">
        <v>25.58</v>
      </c>
      <c r="N342" s="72">
        <f t="shared" si="75"/>
        <v>26.398333333333337</v>
      </c>
      <c r="AD342" s="41"/>
    </row>
    <row r="343" spans="1:30" x14ac:dyDescent="0.25">
      <c r="A343" s="27">
        <v>2015</v>
      </c>
      <c r="B343" s="41">
        <v>25.16</v>
      </c>
      <c r="C343" s="41">
        <v>25.52</v>
      </c>
      <c r="D343" s="41">
        <v>25.63</v>
      </c>
      <c r="E343" s="41">
        <v>26.56</v>
      </c>
      <c r="F343" s="41">
        <v>26.92</v>
      </c>
      <c r="G343" s="41">
        <v>27.57</v>
      </c>
      <c r="H343" s="41">
        <v>26.82</v>
      </c>
      <c r="I343" s="41">
        <v>27.16</v>
      </c>
      <c r="J343" s="41">
        <v>27.43</v>
      </c>
      <c r="K343" s="41">
        <v>27.72</v>
      </c>
      <c r="L343" s="41">
        <v>26.98</v>
      </c>
      <c r="M343" s="41">
        <v>26.83</v>
      </c>
      <c r="N343" s="72">
        <f t="shared" si="75"/>
        <v>26.691666666666666</v>
      </c>
      <c r="AD343" s="41"/>
    </row>
    <row r="344" spans="1:30" x14ac:dyDescent="0.25">
      <c r="A344" s="27">
        <v>2016</v>
      </c>
      <c r="B344" s="41">
        <v>25.98</v>
      </c>
      <c r="C344" s="41">
        <v>25.71</v>
      </c>
      <c r="D344" s="41">
        <v>26.44</v>
      </c>
      <c r="E344" s="41">
        <v>27.43</v>
      </c>
      <c r="F344" s="41">
        <v>27.92</v>
      </c>
      <c r="G344" s="41">
        <v>27.57</v>
      </c>
      <c r="H344" s="41">
        <v>26.48</v>
      </c>
      <c r="I344" s="41">
        <v>26.85</v>
      </c>
      <c r="J344" s="41">
        <v>27.14</v>
      </c>
      <c r="K344" s="41">
        <v>27.34</v>
      </c>
      <c r="L344" s="41">
        <v>26.51</v>
      </c>
      <c r="M344"/>
      <c r="N344" s="72">
        <f t="shared" si="75"/>
        <v>26.851818181818178</v>
      </c>
      <c r="AD344" s="41"/>
    </row>
    <row r="345" spans="1:30" x14ac:dyDescent="0.25">
      <c r="A345" s="27">
        <v>2017</v>
      </c>
      <c r="B345" s="41">
        <v>25.3</v>
      </c>
      <c r="C345" s="41">
        <v>25.91</v>
      </c>
      <c r="D345" s="41">
        <v>25.75</v>
      </c>
      <c r="E345" s="41">
        <v>27.23</v>
      </c>
      <c r="F345" s="41">
        <v>27.69</v>
      </c>
      <c r="G345" s="41">
        <v>27.46</v>
      </c>
      <c r="H345" s="41">
        <v>26.68</v>
      </c>
      <c r="I345" s="41">
        <v>27.3</v>
      </c>
      <c r="J345" s="41">
        <v>27.67</v>
      </c>
      <c r="K345" s="41">
        <v>27.51</v>
      </c>
      <c r="L345" s="41">
        <v>26.79</v>
      </c>
      <c r="M345" s="41">
        <v>25.17</v>
      </c>
      <c r="N345" s="72">
        <f t="shared" si="75"/>
        <v>26.705000000000009</v>
      </c>
      <c r="AD345" s="41"/>
    </row>
    <row r="346" spans="1:30" x14ac:dyDescent="0.25">
      <c r="A346" s="27">
        <v>2018</v>
      </c>
      <c r="B346" s="41">
        <v>24.556000000000001</v>
      </c>
      <c r="C346" s="41">
        <v>24.706</v>
      </c>
      <c r="D346" s="41">
        <v>25.646999999999998</v>
      </c>
      <c r="E346" s="41">
        <v>25.997</v>
      </c>
      <c r="F346" s="41">
        <v>27.141999999999999</v>
      </c>
      <c r="G346" s="41">
        <v>26.832000000000001</v>
      </c>
      <c r="H346" s="41">
        <v>25.725000000000001</v>
      </c>
      <c r="I346" s="41">
        <v>26.443000000000001</v>
      </c>
      <c r="J346" s="41">
        <v>27.184000000000001</v>
      </c>
      <c r="K346" s="41">
        <v>26.710999999999999</v>
      </c>
      <c r="L346" s="41">
        <v>26.221</v>
      </c>
      <c r="M346" s="41">
        <v>25.879000000000001</v>
      </c>
      <c r="N346" s="72">
        <f t="shared" si="75"/>
        <v>26.086916666666667</v>
      </c>
      <c r="AD346" s="41"/>
    </row>
    <row r="347" spans="1:30" x14ac:dyDescent="0.25">
      <c r="A347" s="27">
        <v>2019</v>
      </c>
      <c r="B347" s="41">
        <v>25.616</v>
      </c>
      <c r="C347" s="41">
        <v>25.814</v>
      </c>
      <c r="D347" s="41">
        <v>25.606000000000002</v>
      </c>
      <c r="E347" s="41">
        <v>26.550999999999998</v>
      </c>
      <c r="F347" s="41">
        <v>27.143000000000001</v>
      </c>
      <c r="G347" s="41">
        <v>27.207999999999998</v>
      </c>
      <c r="H347" s="41">
        <v>27.422999999999998</v>
      </c>
      <c r="I347" s="41">
        <v>26.765999999999998</v>
      </c>
      <c r="J347" s="41">
        <v>27.053000000000001</v>
      </c>
      <c r="K347" s="41">
        <v>27.155000000000001</v>
      </c>
      <c r="L347" s="41">
        <v>27.170999999999999</v>
      </c>
      <c r="M347" s="41">
        <v>26.059000000000001</v>
      </c>
      <c r="N347" s="72">
        <f t="shared" si="75"/>
        <v>26.630416666666672</v>
      </c>
    </row>
    <row r="348" spans="1:30" x14ac:dyDescent="0.25">
      <c r="A348" s="27">
        <v>2020</v>
      </c>
      <c r="B348" s="41">
        <v>25.596</v>
      </c>
      <c r="C348" s="41">
        <v>25.943000000000001</v>
      </c>
      <c r="D348" s="41">
        <v>26.268000000000001</v>
      </c>
      <c r="E348" s="41">
        <v>26.728000000000002</v>
      </c>
      <c r="F348" s="41">
        <v>27.393000000000001</v>
      </c>
      <c r="G348" s="41">
        <v>27.084</v>
      </c>
      <c r="H348" s="41">
        <v>27.053999999999998</v>
      </c>
      <c r="I348" s="41">
        <v>27.193999999999999</v>
      </c>
      <c r="J348" s="41">
        <v>27.376000000000001</v>
      </c>
      <c r="K348" s="41">
        <v>27.494</v>
      </c>
      <c r="L348" s="41">
        <v>27.055</v>
      </c>
      <c r="M348" s="41">
        <v>25.550999999999998</v>
      </c>
      <c r="N348" s="72">
        <f t="shared" si="75"/>
        <v>26.727999999999998</v>
      </c>
    </row>
    <row r="349" spans="1:30" x14ac:dyDescent="0.25">
      <c r="A349" s="27">
        <v>2021</v>
      </c>
      <c r="B349" s="41">
        <v>25.341999999999999</v>
      </c>
      <c r="C349" s="41">
        <v>25.809000000000001</v>
      </c>
      <c r="D349" s="41">
        <v>25.448</v>
      </c>
      <c r="E349" s="41">
        <v>26.329000000000001</v>
      </c>
      <c r="F349" s="41">
        <v>26.596</v>
      </c>
      <c r="G349" s="41">
        <v>26.925999999999998</v>
      </c>
      <c r="H349" s="41">
        <v>26.565000000000001</v>
      </c>
      <c r="I349" s="41">
        <v>26.898</v>
      </c>
      <c r="J349" s="41">
        <v>27.05</v>
      </c>
      <c r="K349" s="41">
        <v>27.481000000000002</v>
      </c>
      <c r="L349" s="41">
        <v>26.164999999999999</v>
      </c>
      <c r="M349" s="41">
        <v>25.818000000000001</v>
      </c>
      <c r="N349" s="72">
        <f t="shared" si="75"/>
        <v>26.368916666666667</v>
      </c>
    </row>
    <row r="350" spans="1:30" x14ac:dyDescent="0.25">
      <c r="A350" s="27">
        <v>2022</v>
      </c>
      <c r="B350" s="41">
        <v>25.594999999999999</v>
      </c>
      <c r="C350" s="41">
        <v>25.382000000000001</v>
      </c>
      <c r="D350" s="41">
        <v>26.01</v>
      </c>
      <c r="E350" s="41">
        <v>26.382999999999999</v>
      </c>
      <c r="F350" s="41">
        <v>27.388000000000002</v>
      </c>
      <c r="G350" s="41">
        <v>26.638999999999999</v>
      </c>
      <c r="H350" s="41"/>
      <c r="I350" s="41"/>
      <c r="J350" s="41"/>
      <c r="K350" s="41"/>
      <c r="L350" s="41"/>
      <c r="M350" s="41"/>
      <c r="N350" s="72"/>
    </row>
    <row r="351" spans="1:30" x14ac:dyDescent="0.25">
      <c r="A351" s="27">
        <v>2023</v>
      </c>
      <c r="B351" s="41"/>
      <c r="C351" s="41"/>
      <c r="D351" s="41"/>
      <c r="E351" s="41"/>
      <c r="F351" s="41"/>
      <c r="G351" s="41"/>
      <c r="H351" s="41"/>
      <c r="I351" s="41"/>
      <c r="J351" s="41"/>
      <c r="K351" s="41"/>
      <c r="L351" s="41"/>
      <c r="M351" s="41"/>
      <c r="N351" s="72"/>
    </row>
    <row r="352" spans="1:30" x14ac:dyDescent="0.25">
      <c r="A352" s="27">
        <v>2024</v>
      </c>
      <c r="B352" s="41"/>
      <c r="C352" s="41"/>
      <c r="D352" s="41"/>
      <c r="E352" s="41"/>
      <c r="F352" s="41"/>
      <c r="G352" s="41"/>
      <c r="H352" s="41"/>
      <c r="I352" s="41"/>
      <c r="J352" s="41"/>
      <c r="K352" s="41"/>
      <c r="L352" s="41"/>
      <c r="M352" s="41"/>
      <c r="N352" s="72"/>
    </row>
    <row r="353" spans="1:14" x14ac:dyDescent="0.25">
      <c r="A353" s="27">
        <v>2025</v>
      </c>
      <c r="B353" s="41"/>
      <c r="C353" s="41"/>
      <c r="D353" s="41"/>
      <c r="E353" s="41"/>
      <c r="F353" s="41"/>
      <c r="G353" s="41"/>
      <c r="H353" s="41"/>
      <c r="I353" s="41"/>
      <c r="J353" s="41"/>
      <c r="K353" s="41"/>
      <c r="L353" s="41"/>
      <c r="M353" s="41"/>
      <c r="N353" s="72"/>
    </row>
    <row r="354" spans="1:14" x14ac:dyDescent="0.25">
      <c r="A354" s="27">
        <v>2026</v>
      </c>
      <c r="B354" s="41"/>
      <c r="C354" s="41"/>
      <c r="D354" s="41"/>
      <c r="E354" s="41"/>
      <c r="F354" s="41"/>
      <c r="G354" s="41"/>
      <c r="H354" s="41"/>
      <c r="I354" s="41"/>
      <c r="J354" s="41"/>
      <c r="K354" s="41"/>
      <c r="L354" s="41"/>
      <c r="M354" s="41"/>
      <c r="N354" s="72"/>
    </row>
    <row r="355" spans="1:14" x14ac:dyDescent="0.25">
      <c r="A355" s="27">
        <v>2027</v>
      </c>
      <c r="B355" s="41"/>
      <c r="C355" s="41"/>
      <c r="D355" s="41"/>
      <c r="E355" s="41"/>
      <c r="F355" s="41"/>
      <c r="G355" s="41"/>
      <c r="H355" s="41"/>
      <c r="I355" s="41"/>
      <c r="J355" s="41"/>
      <c r="K355" s="41"/>
      <c r="L355" s="41"/>
      <c r="M355" s="41"/>
      <c r="N355" s="72"/>
    </row>
    <row r="356" spans="1:14" x14ac:dyDescent="0.25">
      <c r="A356" s="27"/>
      <c r="B356" s="41"/>
      <c r="C356" s="41"/>
      <c r="D356" s="41"/>
      <c r="E356" s="41"/>
      <c r="F356" s="41"/>
      <c r="G356" s="41"/>
      <c r="H356" s="41"/>
      <c r="I356" s="41"/>
      <c r="J356" s="41"/>
      <c r="K356" s="41"/>
      <c r="L356" s="41"/>
      <c r="M356" s="41"/>
      <c r="N356" s="72"/>
    </row>
    <row r="357" spans="1:14" x14ac:dyDescent="0.25">
      <c r="A357" s="27" t="s">
        <v>78</v>
      </c>
      <c r="B357" s="41">
        <f t="shared" ref="B357:N357" si="76">AVERAGE(B327:B355)</f>
        <v>25.321388888888887</v>
      </c>
      <c r="C357" s="41">
        <f t="shared" si="76"/>
        <v>25.20705263157895</v>
      </c>
      <c r="D357" s="41">
        <f t="shared" si="76"/>
        <v>25.532166666666665</v>
      </c>
      <c r="E357" s="41">
        <f t="shared" si="76"/>
        <v>26.398777777777781</v>
      </c>
      <c r="F357" s="41">
        <f t="shared" si="76"/>
        <v>27.229600000000005</v>
      </c>
      <c r="G357" s="41">
        <f t="shared" si="76"/>
        <v>27.196772727272727</v>
      </c>
      <c r="H357" s="41">
        <f t="shared" si="76"/>
        <v>26.560350000000007</v>
      </c>
      <c r="I357" s="41">
        <f t="shared" si="76"/>
        <v>26.940523809523814</v>
      </c>
      <c r="J357" s="41">
        <f t="shared" si="76"/>
        <v>27.333476190476194</v>
      </c>
      <c r="K357" s="41">
        <f t="shared" si="76"/>
        <v>27.206368421052627</v>
      </c>
      <c r="L357" s="41">
        <f t="shared" si="76"/>
        <v>26.428526315789476</v>
      </c>
      <c r="M357" s="41">
        <f t="shared" si="76"/>
        <v>25.460411764705881</v>
      </c>
      <c r="N357" s="72">
        <f t="shared" si="76"/>
        <v>26.584641757713186</v>
      </c>
    </row>
    <row r="358" spans="1:14" x14ac:dyDescent="0.25">
      <c r="A358" s="27" t="s">
        <v>79</v>
      </c>
      <c r="B358" s="41">
        <f t="shared" ref="B358:N358" si="77">STDEV(B327:B355)</f>
        <v>0.50470505526540688</v>
      </c>
      <c r="C358" s="41">
        <f t="shared" si="77"/>
        <v>0.9775405915802855</v>
      </c>
      <c r="D358" s="41">
        <f t="shared" si="77"/>
        <v>0.62986686268280734</v>
      </c>
      <c r="E358" s="41">
        <f t="shared" si="77"/>
        <v>0.68908281373359348</v>
      </c>
      <c r="F358" s="41">
        <f t="shared" si="77"/>
        <v>0.8848312000780596</v>
      </c>
      <c r="G358" s="41">
        <f t="shared" si="77"/>
        <v>0.86611095362123458</v>
      </c>
      <c r="H358" s="41">
        <f t="shared" si="77"/>
        <v>0.73660860670622363</v>
      </c>
      <c r="I358" s="41">
        <f t="shared" si="77"/>
        <v>0.70259729710892138</v>
      </c>
      <c r="J358" s="41">
        <f t="shared" si="77"/>
        <v>0.62931737772348406</v>
      </c>
      <c r="K358" s="41">
        <f t="shared" si="77"/>
        <v>0.48155837427694814</v>
      </c>
      <c r="L358" s="41">
        <f t="shared" si="77"/>
        <v>0.78185572471460885</v>
      </c>
      <c r="M358" s="41">
        <f t="shared" si="77"/>
        <v>0.72525875200023682</v>
      </c>
      <c r="N358" s="72">
        <f t="shared" si="77"/>
        <v>0.72110569819176973</v>
      </c>
    </row>
    <row r="359" spans="1:14" x14ac:dyDescent="0.25">
      <c r="A359" s="27" t="s">
        <v>80</v>
      </c>
      <c r="B359" s="41">
        <f t="shared" ref="B359:N359" si="78">B358/B357*100</f>
        <v>1.9931965717997138</v>
      </c>
      <c r="C359" s="41">
        <f t="shared" si="78"/>
        <v>3.878043997716893</v>
      </c>
      <c r="D359" s="41">
        <f t="shared" si="78"/>
        <v>2.4669542185980067</v>
      </c>
      <c r="E359" s="41">
        <f t="shared" si="78"/>
        <v>2.6102830196694038</v>
      </c>
      <c r="F359" s="41">
        <f t="shared" si="78"/>
        <v>3.24951964067801</v>
      </c>
      <c r="G359" s="41">
        <f t="shared" si="78"/>
        <v>3.1846093001788582</v>
      </c>
      <c r="H359" s="41">
        <f t="shared" si="78"/>
        <v>2.7733392319989134</v>
      </c>
      <c r="I359" s="41">
        <f t="shared" si="78"/>
        <v>2.6079570763970978</v>
      </c>
      <c r="J359" s="41">
        <f t="shared" si="78"/>
        <v>2.302368616922414</v>
      </c>
      <c r="K359" s="41">
        <f t="shared" si="78"/>
        <v>1.7700207790478655</v>
      </c>
      <c r="L359" s="41">
        <f t="shared" si="78"/>
        <v>2.9583780622966347</v>
      </c>
      <c r="M359" s="41">
        <f t="shared" si="78"/>
        <v>2.848574322767301</v>
      </c>
      <c r="N359" s="72">
        <f t="shared" si="78"/>
        <v>2.7124898080770654</v>
      </c>
    </row>
    <row r="360" spans="1:14" x14ac:dyDescent="0.25">
      <c r="A360" s="27" t="s">
        <v>81</v>
      </c>
      <c r="B360" s="41">
        <f t="shared" ref="B360:N360" si="79">MIN(B327:B355)</f>
        <v>24.11</v>
      </c>
      <c r="C360" s="41">
        <f t="shared" si="79"/>
        <v>22.05</v>
      </c>
      <c r="D360" s="41">
        <f t="shared" si="79"/>
        <v>23.85</v>
      </c>
      <c r="E360" s="41">
        <f t="shared" si="79"/>
        <v>24.73</v>
      </c>
      <c r="F360" s="41">
        <f t="shared" si="79"/>
        <v>25.56</v>
      </c>
      <c r="G360" s="41">
        <f t="shared" si="79"/>
        <v>24.52</v>
      </c>
      <c r="H360" s="41">
        <f t="shared" si="79"/>
        <v>24.71</v>
      </c>
      <c r="I360" s="41">
        <f t="shared" si="79"/>
        <v>25.11</v>
      </c>
      <c r="J360" s="41">
        <f t="shared" si="79"/>
        <v>25.95</v>
      </c>
      <c r="K360" s="41">
        <f t="shared" si="79"/>
        <v>26.47</v>
      </c>
      <c r="L360" s="41">
        <f t="shared" si="79"/>
        <v>25.24</v>
      </c>
      <c r="M360" s="41">
        <f t="shared" si="79"/>
        <v>23.88</v>
      </c>
      <c r="N360" s="72">
        <f t="shared" si="79"/>
        <v>25.446249999999999</v>
      </c>
    </row>
    <row r="361" spans="1:14" x14ac:dyDescent="0.25">
      <c r="A361" s="27" t="s">
        <v>82</v>
      </c>
      <c r="B361" s="41">
        <f t="shared" ref="B361:N361" si="80">MAX(B327:B355)</f>
        <v>25.98</v>
      </c>
      <c r="C361" s="41">
        <f t="shared" si="80"/>
        <v>26.22</v>
      </c>
      <c r="D361" s="41">
        <f t="shared" si="80"/>
        <v>26.44</v>
      </c>
      <c r="E361" s="41">
        <f t="shared" si="80"/>
        <v>27.52</v>
      </c>
      <c r="F361" s="41">
        <f t="shared" si="80"/>
        <v>30.27</v>
      </c>
      <c r="G361" s="41">
        <f t="shared" si="80"/>
        <v>29</v>
      </c>
      <c r="H361" s="41">
        <f t="shared" si="80"/>
        <v>27.85</v>
      </c>
      <c r="I361" s="41">
        <f t="shared" si="80"/>
        <v>28.49</v>
      </c>
      <c r="J361" s="41">
        <f t="shared" si="80"/>
        <v>29.3</v>
      </c>
      <c r="K361" s="41">
        <f t="shared" si="80"/>
        <v>28.63</v>
      </c>
      <c r="L361" s="41">
        <f t="shared" si="80"/>
        <v>28.3</v>
      </c>
      <c r="M361" s="41">
        <f t="shared" si="80"/>
        <v>26.83</v>
      </c>
      <c r="N361" s="72">
        <f t="shared" si="80"/>
        <v>28.56</v>
      </c>
    </row>
    <row r="362" spans="1:14" x14ac:dyDescent="0.25">
      <c r="A362" s="27" t="s">
        <v>83</v>
      </c>
      <c r="B362" s="41">
        <f t="shared" ref="B362:N362" si="81">QUARTILE(B327:B355,1)</f>
        <v>25.01</v>
      </c>
      <c r="C362" s="41">
        <f t="shared" si="81"/>
        <v>24.875</v>
      </c>
      <c r="D362" s="41">
        <f t="shared" si="81"/>
        <v>25.419499999999999</v>
      </c>
      <c r="E362" s="41">
        <f t="shared" si="81"/>
        <v>26.05</v>
      </c>
      <c r="F362" s="41">
        <f t="shared" si="81"/>
        <v>26.862499999999997</v>
      </c>
      <c r="G362" s="41">
        <f t="shared" si="81"/>
        <v>26.785499999999999</v>
      </c>
      <c r="H362" s="41">
        <f t="shared" si="81"/>
        <v>26.217500000000001</v>
      </c>
      <c r="I362" s="41">
        <f t="shared" si="81"/>
        <v>26.61</v>
      </c>
      <c r="J362" s="41">
        <f t="shared" si="81"/>
        <v>27.09</v>
      </c>
      <c r="K362" s="41">
        <f t="shared" si="81"/>
        <v>26.844999999999999</v>
      </c>
      <c r="L362" s="41">
        <f t="shared" si="81"/>
        <v>25.9</v>
      </c>
      <c r="M362" s="41">
        <f t="shared" si="81"/>
        <v>25.17</v>
      </c>
      <c r="N362" s="72">
        <f t="shared" si="81"/>
        <v>26.310833333333338</v>
      </c>
    </row>
    <row r="363" spans="1:14" x14ac:dyDescent="0.25">
      <c r="A363" s="27" t="s">
        <v>84</v>
      </c>
      <c r="B363" s="41">
        <f t="shared" ref="B363:N363" si="82">QUARTILE(B327:B355,2)</f>
        <v>25.440999999999999</v>
      </c>
      <c r="C363" s="41">
        <f t="shared" si="82"/>
        <v>25.52</v>
      </c>
      <c r="D363" s="41">
        <f t="shared" si="82"/>
        <v>25.593</v>
      </c>
      <c r="E363" s="41">
        <f t="shared" si="82"/>
        <v>26.47</v>
      </c>
      <c r="F363" s="41">
        <f t="shared" si="82"/>
        <v>27.140999999999998</v>
      </c>
      <c r="G363" s="41">
        <f t="shared" si="82"/>
        <v>27.244</v>
      </c>
      <c r="H363" s="41">
        <f t="shared" si="82"/>
        <v>26.522500000000001</v>
      </c>
      <c r="I363" s="41">
        <f t="shared" si="82"/>
        <v>26.9</v>
      </c>
      <c r="J363" s="41">
        <f t="shared" si="82"/>
        <v>27.19</v>
      </c>
      <c r="K363" s="41">
        <f t="shared" si="82"/>
        <v>27.155000000000001</v>
      </c>
      <c r="L363" s="41">
        <f t="shared" si="82"/>
        <v>26.23</v>
      </c>
      <c r="M363" s="41">
        <f t="shared" si="82"/>
        <v>25.58</v>
      </c>
      <c r="N363" s="72">
        <f t="shared" si="82"/>
        <v>26.468333333333337</v>
      </c>
    </row>
    <row r="364" spans="1:14" x14ac:dyDescent="0.25">
      <c r="A364" s="27" t="s">
        <v>85</v>
      </c>
      <c r="B364" s="41">
        <f t="shared" ref="B364:N364" si="83">QUARTILE(B327:B355,3)</f>
        <v>25.709</v>
      </c>
      <c r="C364" s="41">
        <f t="shared" si="83"/>
        <v>25.811500000000002</v>
      </c>
      <c r="D364" s="41">
        <f t="shared" si="83"/>
        <v>25.93</v>
      </c>
      <c r="E364" s="41">
        <f t="shared" si="83"/>
        <v>26.718500000000002</v>
      </c>
      <c r="F364" s="41">
        <f t="shared" si="83"/>
        <v>27.41225</v>
      </c>
      <c r="G364" s="41">
        <f t="shared" si="83"/>
        <v>27.557500000000001</v>
      </c>
      <c r="H364" s="41">
        <f t="shared" si="83"/>
        <v>26.983499999999999</v>
      </c>
      <c r="I364" s="41">
        <f t="shared" si="83"/>
        <v>27.193999999999999</v>
      </c>
      <c r="J364" s="41">
        <f t="shared" si="83"/>
        <v>27.43</v>
      </c>
      <c r="K364" s="41">
        <f t="shared" si="83"/>
        <v>27.455500000000001</v>
      </c>
      <c r="L364" s="41">
        <f t="shared" si="83"/>
        <v>26.98</v>
      </c>
      <c r="M364" s="41">
        <f t="shared" si="83"/>
        <v>25.879000000000001</v>
      </c>
      <c r="N364" s="72">
        <f t="shared" si="83"/>
        <v>26.705714285714286</v>
      </c>
    </row>
    <row r="367" spans="1:14" ht="15.75" x14ac:dyDescent="0.25">
      <c r="A367" s="23" t="s">
        <v>142</v>
      </c>
      <c r="N367" s="37"/>
    </row>
    <row r="368" spans="1:14" ht="15.75" x14ac:dyDescent="0.25">
      <c r="A368" s="24" t="s">
        <v>64</v>
      </c>
      <c r="B368" s="48" t="s">
        <v>65</v>
      </c>
      <c r="C368" s="48" t="s">
        <v>66</v>
      </c>
      <c r="D368" s="48" t="s">
        <v>67</v>
      </c>
      <c r="E368" s="48" t="s">
        <v>68</v>
      </c>
      <c r="F368" s="48" t="s">
        <v>69</v>
      </c>
      <c r="G368" s="48" t="s">
        <v>70</v>
      </c>
      <c r="H368" s="48" t="s">
        <v>71</v>
      </c>
      <c r="I368" s="48" t="s">
        <v>72</v>
      </c>
      <c r="J368" s="48" t="s">
        <v>73</v>
      </c>
      <c r="K368" s="48" t="s">
        <v>74</v>
      </c>
      <c r="L368" s="48" t="s">
        <v>75</v>
      </c>
      <c r="M368" s="48" t="s">
        <v>76</v>
      </c>
      <c r="N368" s="71" t="s">
        <v>77</v>
      </c>
    </row>
    <row r="369" spans="1:14" x14ac:dyDescent="0.25">
      <c r="A369" s="27">
        <v>1999</v>
      </c>
      <c r="F369" s="41">
        <v>28.54</v>
      </c>
      <c r="G369" s="41">
        <v>29.65</v>
      </c>
      <c r="H369" s="41">
        <v>29.27</v>
      </c>
      <c r="I369" s="41">
        <v>28.8</v>
      </c>
      <c r="M369" s="41"/>
      <c r="N369" s="72"/>
    </row>
    <row r="370" spans="1:14" x14ac:dyDescent="0.25">
      <c r="A370" s="27">
        <v>2000</v>
      </c>
      <c r="M370" s="41">
        <v>27.37</v>
      </c>
      <c r="N370" s="72"/>
    </row>
    <row r="371" spans="1:14" x14ac:dyDescent="0.25">
      <c r="A371" s="27">
        <v>2001</v>
      </c>
      <c r="B371" s="41">
        <v>26.99</v>
      </c>
      <c r="C371" s="41">
        <v>26.82</v>
      </c>
      <c r="D371" s="41">
        <v>27.82</v>
      </c>
      <c r="E371" s="41">
        <v>27.74</v>
      </c>
      <c r="F371" s="41">
        <v>28.93</v>
      </c>
      <c r="G371" s="41">
        <v>29</v>
      </c>
      <c r="H371" s="41">
        <v>28.24</v>
      </c>
      <c r="I371" s="41">
        <v>28.69</v>
      </c>
      <c r="J371" s="41">
        <v>29.17</v>
      </c>
      <c r="K371" s="41">
        <v>29.65</v>
      </c>
      <c r="L371" s="41">
        <v>28.2</v>
      </c>
      <c r="M371" s="41">
        <v>27.36</v>
      </c>
      <c r="N371" s="72">
        <f t="shared" ref="N371:N388" si="84">AVERAGE(B371:M371)</f>
        <v>28.217499999999998</v>
      </c>
    </row>
    <row r="372" spans="1:14" x14ac:dyDescent="0.25">
      <c r="A372" s="27">
        <v>2002</v>
      </c>
      <c r="B372" s="41">
        <v>27.52</v>
      </c>
      <c r="C372" s="41">
        <v>27.7</v>
      </c>
      <c r="D372" s="41">
        <v>27.91</v>
      </c>
      <c r="E372" s="41">
        <v>28.36</v>
      </c>
      <c r="F372" s="41">
        <v>28.23</v>
      </c>
      <c r="G372" s="41">
        <v>29.7</v>
      </c>
      <c r="H372" s="41">
        <v>28.47</v>
      </c>
      <c r="I372" s="41">
        <v>28.25</v>
      </c>
      <c r="J372" s="41">
        <v>29.63</v>
      </c>
      <c r="K372" s="41">
        <v>29.37</v>
      </c>
      <c r="L372" s="41">
        <v>28.41</v>
      </c>
      <c r="M372" s="41">
        <v>27.92</v>
      </c>
      <c r="N372" s="72">
        <f t="shared" si="84"/>
        <v>28.455833333333334</v>
      </c>
    </row>
    <row r="373" spans="1:14" x14ac:dyDescent="0.25">
      <c r="A373" s="27">
        <v>2003</v>
      </c>
      <c r="B373" s="41">
        <v>27.87</v>
      </c>
      <c r="C373" s="41">
        <v>27.7</v>
      </c>
      <c r="D373" s="41">
        <v>28.97</v>
      </c>
      <c r="E373" s="41">
        <v>29.35</v>
      </c>
      <c r="F373" s="41">
        <v>29.68</v>
      </c>
      <c r="G373" s="41">
        <v>29.93</v>
      </c>
      <c r="H373" s="41">
        <v>29.18</v>
      </c>
      <c r="I373" s="41">
        <v>28.75</v>
      </c>
      <c r="J373" s="41">
        <v>29.87</v>
      </c>
      <c r="K373" s="41">
        <v>29.98</v>
      </c>
      <c r="L373" s="41">
        <v>29.2</v>
      </c>
      <c r="M373" s="41">
        <v>27.55</v>
      </c>
      <c r="N373" s="72">
        <f t="shared" si="84"/>
        <v>29.002500000000001</v>
      </c>
    </row>
    <row r="374" spans="1:14" x14ac:dyDescent="0.25">
      <c r="A374" s="27">
        <v>2004</v>
      </c>
      <c r="B374" s="41">
        <v>27.57</v>
      </c>
      <c r="C374" s="41">
        <v>27.96</v>
      </c>
      <c r="D374" s="41">
        <v>27.78</v>
      </c>
      <c r="E374" s="41">
        <v>28.67</v>
      </c>
      <c r="F374" s="41">
        <v>28.41</v>
      </c>
      <c r="G374" s="41">
        <v>28.7</v>
      </c>
      <c r="H374" s="41">
        <v>28.26</v>
      </c>
      <c r="I374" s="41">
        <v>28.64</v>
      </c>
      <c r="J374" s="41">
        <v>29.75</v>
      </c>
      <c r="K374" s="41">
        <v>29.86</v>
      </c>
      <c r="L374" s="41">
        <v>28.34</v>
      </c>
      <c r="M374" s="41">
        <v>27.65</v>
      </c>
      <c r="N374" s="72">
        <f t="shared" si="84"/>
        <v>28.465833333333332</v>
      </c>
    </row>
    <row r="375" spans="1:14" x14ac:dyDescent="0.25">
      <c r="A375" s="27">
        <v>2005</v>
      </c>
      <c r="B375" s="41">
        <v>26.78</v>
      </c>
      <c r="C375" s="41">
        <v>27.11</v>
      </c>
      <c r="D375" s="41">
        <v>29.18</v>
      </c>
      <c r="E375" s="41">
        <v>28.98</v>
      </c>
      <c r="F375" s="41">
        <v>29.76</v>
      </c>
      <c r="G375" s="41">
        <v>30.36</v>
      </c>
      <c r="H375" s="41">
        <v>30.04</v>
      </c>
      <c r="I375" s="41">
        <v>29.19</v>
      </c>
      <c r="J375" s="41">
        <v>29.28</v>
      </c>
      <c r="K375" s="41">
        <v>30.08</v>
      </c>
      <c r="L375" s="41">
        <v>28.41</v>
      </c>
      <c r="M375" s="41">
        <v>28.2</v>
      </c>
      <c r="N375" s="72">
        <f t="shared" si="84"/>
        <v>28.947500000000002</v>
      </c>
    </row>
    <row r="376" spans="1:14" x14ac:dyDescent="0.25">
      <c r="A376" s="27">
        <v>2006</v>
      </c>
      <c r="B376" s="41">
        <v>27.76</v>
      </c>
      <c r="C376" s="41">
        <v>27.69</v>
      </c>
      <c r="D376" s="41">
        <v>27.64</v>
      </c>
      <c r="E376" s="41">
        <v>28.4</v>
      </c>
      <c r="F376" s="41">
        <v>29.38</v>
      </c>
      <c r="G376" s="41">
        <v>29.27</v>
      </c>
      <c r="H376" s="41">
        <v>28.81</v>
      </c>
      <c r="I376" s="41">
        <v>28.96</v>
      </c>
      <c r="J376" s="41">
        <v>29.21</v>
      </c>
      <c r="K376" s="41">
        <v>29.7</v>
      </c>
      <c r="L376" s="41">
        <v>28.92</v>
      </c>
      <c r="M376" s="41">
        <v>28.06</v>
      </c>
      <c r="N376" s="72">
        <f t="shared" si="84"/>
        <v>28.650000000000002</v>
      </c>
    </row>
    <row r="377" spans="1:14" x14ac:dyDescent="0.25">
      <c r="A377" s="27">
        <v>2007</v>
      </c>
      <c r="B377" s="41">
        <v>27.6</v>
      </c>
      <c r="C377" s="41">
        <v>28.43</v>
      </c>
      <c r="D377" s="41">
        <v>28.87</v>
      </c>
      <c r="E377" s="41">
        <v>29.45</v>
      </c>
      <c r="F377" s="41">
        <v>29.69</v>
      </c>
      <c r="G377" s="41">
        <v>29.89</v>
      </c>
      <c r="H377" s="41">
        <v>28.95</v>
      </c>
      <c r="I377" s="41">
        <v>29.63</v>
      </c>
      <c r="J377" s="41">
        <v>29.83</v>
      </c>
      <c r="K377" s="41">
        <v>30.12</v>
      </c>
      <c r="L377" s="41">
        <v>28.35</v>
      </c>
      <c r="M377" s="41">
        <v>27.21</v>
      </c>
      <c r="N377" s="72">
        <f t="shared" si="84"/>
        <v>29.001666666666665</v>
      </c>
    </row>
    <row r="378" spans="1:14" x14ac:dyDescent="0.25">
      <c r="A378" s="27">
        <v>2008</v>
      </c>
      <c r="B378" s="41">
        <v>27.22</v>
      </c>
      <c r="C378" s="41">
        <v>27.41</v>
      </c>
      <c r="D378" s="41">
        <v>27.96</v>
      </c>
      <c r="E378" s="41">
        <v>28.35</v>
      </c>
      <c r="F378" s="41">
        <v>28.97</v>
      </c>
      <c r="G378" s="41">
        <v>28.98</v>
      </c>
      <c r="H378" s="41">
        <v>28.54</v>
      </c>
      <c r="I378" s="41">
        <v>29.08</v>
      </c>
      <c r="J378" s="41">
        <v>30.05</v>
      </c>
      <c r="K378" s="41">
        <v>30.02</v>
      </c>
      <c r="L378" s="41">
        <v>28.19</v>
      </c>
      <c r="M378" s="41">
        <v>27.1</v>
      </c>
      <c r="N378" s="72">
        <f t="shared" si="84"/>
        <v>28.489166666666666</v>
      </c>
    </row>
    <row r="379" spans="1:14" x14ac:dyDescent="0.25">
      <c r="A379" s="27">
        <v>2009</v>
      </c>
      <c r="B379" s="41">
        <v>27.25</v>
      </c>
      <c r="C379" s="41">
        <v>26.8</v>
      </c>
      <c r="D379" s="41">
        <v>27.15</v>
      </c>
      <c r="E379" s="41">
        <v>28.58</v>
      </c>
      <c r="F379" s="41">
        <v>28.92</v>
      </c>
      <c r="G379" s="41">
        <v>29.52</v>
      </c>
      <c r="H379" s="41">
        <v>28.84</v>
      </c>
      <c r="I379" s="41">
        <v>28.74</v>
      </c>
      <c r="J379" s="41">
        <v>29.53</v>
      </c>
      <c r="K379" s="41">
        <v>29.22</v>
      </c>
      <c r="L379" s="41">
        <v>28.62</v>
      </c>
      <c r="M379" s="41">
        <v>28.02</v>
      </c>
      <c r="N379" s="72">
        <f t="shared" si="84"/>
        <v>28.432500000000001</v>
      </c>
    </row>
    <row r="380" spans="1:14" x14ac:dyDescent="0.25">
      <c r="A380" s="27">
        <v>2010</v>
      </c>
      <c r="B380" s="41">
        <v>27.75</v>
      </c>
      <c r="C380" s="41">
        <v>28.1</v>
      </c>
      <c r="D380" s="41">
        <v>27.86</v>
      </c>
      <c r="E380" s="41">
        <v>28.93</v>
      </c>
      <c r="F380" s="41">
        <v>29.52</v>
      </c>
      <c r="G380" s="41">
        <v>29.91</v>
      </c>
      <c r="H380" s="41">
        <v>29.77</v>
      </c>
      <c r="I380" s="41">
        <v>29.91</v>
      </c>
      <c r="J380" s="41">
        <v>30.73</v>
      </c>
      <c r="K380" s="41">
        <v>29.44</v>
      </c>
      <c r="L380" s="41">
        <v>28.15</v>
      </c>
      <c r="M380" s="41">
        <v>26.7</v>
      </c>
      <c r="N380" s="72">
        <f t="shared" si="84"/>
        <v>28.897499999999997</v>
      </c>
    </row>
    <row r="381" spans="1:14" x14ac:dyDescent="0.25">
      <c r="A381" s="27">
        <v>2011</v>
      </c>
      <c r="B381" s="41">
        <v>26.67</v>
      </c>
      <c r="C381" s="41">
        <v>27.81</v>
      </c>
      <c r="D381" s="41">
        <v>28.03</v>
      </c>
      <c r="E381" s="41">
        <v>28.54</v>
      </c>
      <c r="F381" s="41">
        <v>29.47</v>
      </c>
      <c r="G381" s="41">
        <v>29.81</v>
      </c>
      <c r="H381" s="41">
        <v>29.33</v>
      </c>
      <c r="I381" s="41">
        <v>29.47</v>
      </c>
      <c r="J381" s="41">
        <v>29.83</v>
      </c>
      <c r="K381" s="41">
        <v>29.7</v>
      </c>
      <c r="L381" s="41">
        <v>28.35</v>
      </c>
      <c r="M381" s="41">
        <v>26.95</v>
      </c>
      <c r="N381" s="72">
        <f t="shared" si="84"/>
        <v>28.663333333333338</v>
      </c>
    </row>
    <row r="382" spans="1:14" x14ac:dyDescent="0.25">
      <c r="A382" s="27">
        <v>2012</v>
      </c>
      <c r="B382" s="41">
        <v>27.18</v>
      </c>
      <c r="C382" s="41">
        <v>27.66</v>
      </c>
      <c r="D382" s="41">
        <v>27.43</v>
      </c>
      <c r="E382" s="41">
        <v>28.75</v>
      </c>
      <c r="F382" s="41">
        <v>29.7</v>
      </c>
      <c r="G382" s="41">
        <v>30</v>
      </c>
      <c r="H382" s="41">
        <v>28.72</v>
      </c>
      <c r="I382" s="41">
        <v>29.14</v>
      </c>
      <c r="J382" s="41">
        <v>29.22</v>
      </c>
      <c r="K382" s="41">
        <v>29.23</v>
      </c>
      <c r="L382" s="41">
        <v>28.17</v>
      </c>
      <c r="M382" s="41">
        <v>27.49</v>
      </c>
      <c r="N382" s="72">
        <f t="shared" si="84"/>
        <v>28.557500000000001</v>
      </c>
    </row>
    <row r="383" spans="1:14" x14ac:dyDescent="0.25">
      <c r="A383" s="27">
        <v>2013</v>
      </c>
      <c r="B383" s="41">
        <v>27.72</v>
      </c>
      <c r="C383" s="41">
        <v>27.96</v>
      </c>
      <c r="D383" s="41">
        <v>27.79</v>
      </c>
      <c r="E383" s="41">
        <v>28.66</v>
      </c>
      <c r="F383" s="41">
        <v>29.07</v>
      </c>
      <c r="G383" s="41">
        <v>29.12</v>
      </c>
      <c r="H383" s="41">
        <v>28.66</v>
      </c>
      <c r="I383" s="41">
        <v>28.91</v>
      </c>
      <c r="J383" s="41">
        <v>29.91</v>
      </c>
      <c r="K383" s="41">
        <v>29.81</v>
      </c>
      <c r="L383" s="41">
        <v>29.45</v>
      </c>
      <c r="M383" s="41">
        <v>28.56</v>
      </c>
      <c r="N383" s="72">
        <f t="shared" si="84"/>
        <v>28.801666666666666</v>
      </c>
    </row>
    <row r="384" spans="1:14" x14ac:dyDescent="0.25">
      <c r="A384" s="27">
        <v>2014</v>
      </c>
      <c r="B384" s="41">
        <v>27.98</v>
      </c>
      <c r="C384" s="41">
        <v>27.92</v>
      </c>
      <c r="D384" s="41">
        <v>28.62</v>
      </c>
      <c r="E384" s="41">
        <v>29.04</v>
      </c>
      <c r="F384" s="41">
        <v>29.44</v>
      </c>
      <c r="G384" s="41">
        <v>29.32</v>
      </c>
      <c r="H384" s="41">
        <v>28.51</v>
      </c>
      <c r="I384" s="41">
        <v>28.79</v>
      </c>
      <c r="J384" s="41">
        <v>29.41</v>
      </c>
      <c r="K384" s="41">
        <v>29.39</v>
      </c>
      <c r="L384" s="41">
        <v>28.52</v>
      </c>
      <c r="M384" s="41">
        <v>27.59</v>
      </c>
      <c r="N384" s="72">
        <f t="shared" si="84"/>
        <v>28.710833333333326</v>
      </c>
    </row>
    <row r="385" spans="1:14" x14ac:dyDescent="0.25">
      <c r="A385" s="27">
        <v>2015</v>
      </c>
      <c r="B385" s="41">
        <v>27.57</v>
      </c>
      <c r="C385" s="41">
        <v>27.48</v>
      </c>
      <c r="D385" s="41">
        <v>28.07</v>
      </c>
      <c r="E385" s="41">
        <v>28.58</v>
      </c>
      <c r="F385" s="41">
        <v>28.85</v>
      </c>
      <c r="G385" s="41">
        <v>29.31</v>
      </c>
      <c r="H385" s="41">
        <v>28.72</v>
      </c>
      <c r="I385" s="41">
        <v>28.74</v>
      </c>
      <c r="J385" s="41">
        <v>29.21</v>
      </c>
      <c r="K385" s="41">
        <v>30.34</v>
      </c>
      <c r="L385" s="41">
        <v>29.96</v>
      </c>
      <c r="M385" s="41">
        <v>28.94</v>
      </c>
      <c r="N385" s="72">
        <f t="shared" si="84"/>
        <v>28.814166666666665</v>
      </c>
    </row>
    <row r="386" spans="1:14" x14ac:dyDescent="0.25">
      <c r="A386" s="27">
        <v>2016</v>
      </c>
      <c r="B386" s="41">
        <v>28.84</v>
      </c>
      <c r="C386" s="41">
        <v>28.13</v>
      </c>
      <c r="D386" s="41">
        <v>28.95</v>
      </c>
      <c r="E386" s="41">
        <v>29.54</v>
      </c>
      <c r="F386" s="41">
        <v>29.99</v>
      </c>
      <c r="G386" s="41">
        <v>29.94</v>
      </c>
      <c r="H386" s="41">
        <v>28.8</v>
      </c>
      <c r="I386" s="41">
        <v>29.03</v>
      </c>
      <c r="J386" s="41">
        <v>29.58</v>
      </c>
      <c r="K386" s="41">
        <v>29.86</v>
      </c>
      <c r="L386" s="41">
        <v>28.94</v>
      </c>
      <c r="M386" s="41">
        <v>28.23</v>
      </c>
      <c r="N386" s="72">
        <f t="shared" si="84"/>
        <v>29.152500000000003</v>
      </c>
    </row>
    <row r="387" spans="1:14" x14ac:dyDescent="0.25">
      <c r="A387" s="27">
        <v>2017</v>
      </c>
      <c r="B387" s="41">
        <v>27.84</v>
      </c>
      <c r="C387" s="41">
        <v>28.11</v>
      </c>
      <c r="D387" s="41">
        <v>28.23</v>
      </c>
      <c r="E387" s="41">
        <v>29.46</v>
      </c>
      <c r="F387" s="41">
        <v>30.3</v>
      </c>
      <c r="G387" s="41">
        <v>30.3</v>
      </c>
      <c r="H387" s="41">
        <v>28.95</v>
      </c>
      <c r="I387" s="41">
        <v>29.39</v>
      </c>
      <c r="J387" s="41">
        <v>30.38</v>
      </c>
      <c r="K387" s="41">
        <v>30.17</v>
      </c>
      <c r="L387" s="41">
        <v>29.24</v>
      </c>
      <c r="M387" s="41">
        <v>27.39</v>
      </c>
      <c r="N387" s="72">
        <f t="shared" si="84"/>
        <v>29.146666666666672</v>
      </c>
    </row>
    <row r="388" spans="1:14" x14ac:dyDescent="0.25">
      <c r="A388" s="27">
        <v>2018</v>
      </c>
      <c r="B388" s="41">
        <v>26.620999999999999</v>
      </c>
      <c r="C388" s="41">
        <v>27.09</v>
      </c>
      <c r="D388" s="41">
        <v>27.919</v>
      </c>
      <c r="E388" s="41">
        <v>28.56</v>
      </c>
      <c r="F388" s="41">
        <v>29.617999999999999</v>
      </c>
      <c r="G388" s="41">
        <v>29.338000000000001</v>
      </c>
      <c r="H388" s="41">
        <v>28.094000000000001</v>
      </c>
      <c r="I388" s="41">
        <v>28.693000000000001</v>
      </c>
      <c r="J388" s="41">
        <v>29.318999999999999</v>
      </c>
      <c r="K388" s="41">
        <v>29.466000000000001</v>
      </c>
      <c r="L388" s="41">
        <v>28.795000000000002</v>
      </c>
      <c r="M388" s="41">
        <v>28.594000000000001</v>
      </c>
      <c r="N388" s="72">
        <f t="shared" si="84"/>
        <v>28.508916666666664</v>
      </c>
    </row>
    <row r="389" spans="1:14" x14ac:dyDescent="0.25">
      <c r="A389" s="27">
        <v>2019</v>
      </c>
      <c r="B389" s="41">
        <v>28.140999999999998</v>
      </c>
      <c r="C389" s="41">
        <v>28.513999999999999</v>
      </c>
      <c r="D389" s="41">
        <v>28.247</v>
      </c>
      <c r="E389" s="41">
        <v>28.81</v>
      </c>
      <c r="F389" s="41">
        <v>29.388999999999999</v>
      </c>
      <c r="G389" s="41">
        <v>29.795000000000002</v>
      </c>
      <c r="H389" s="41">
        <v>28.8</v>
      </c>
      <c r="I389" s="41">
        <v>29.042999999999999</v>
      </c>
      <c r="J389" s="41">
        <v>29.533000000000001</v>
      </c>
      <c r="K389" s="41">
        <v>30.096</v>
      </c>
      <c r="L389" s="41">
        <v>29.044</v>
      </c>
      <c r="M389" s="41"/>
      <c r="N389" s="72"/>
    </row>
    <row r="390" spans="1:14" x14ac:dyDescent="0.25">
      <c r="A390" s="27">
        <v>2020</v>
      </c>
      <c r="B390" s="41"/>
      <c r="C390" s="41"/>
      <c r="D390" s="41"/>
      <c r="E390" s="41"/>
      <c r="F390" s="41"/>
      <c r="G390" s="41"/>
      <c r="H390" s="41"/>
      <c r="I390" s="41"/>
      <c r="J390" s="41"/>
      <c r="K390" s="41"/>
      <c r="L390" s="41"/>
      <c r="M390" s="41"/>
      <c r="N390" s="72"/>
    </row>
    <row r="391" spans="1:14" x14ac:dyDescent="0.25">
      <c r="A391" s="27">
        <v>2021</v>
      </c>
      <c r="B391"/>
      <c r="C391"/>
      <c r="D391"/>
      <c r="E391"/>
      <c r="F391" s="41">
        <v>28.917999999999999</v>
      </c>
      <c r="G391" s="41">
        <v>29.356000000000002</v>
      </c>
      <c r="H391" s="41">
        <v>28.971</v>
      </c>
      <c r="I391" s="41">
        <v>29.326000000000001</v>
      </c>
      <c r="J391" s="41">
        <v>29.666</v>
      </c>
      <c r="K391" s="41">
        <v>29.951000000000001</v>
      </c>
      <c r="L391" s="41">
        <v>28.95</v>
      </c>
      <c r="M391" s="41">
        <v>27.891999999999999</v>
      </c>
      <c r="N391" s="72"/>
    </row>
    <row r="392" spans="1:14" x14ac:dyDescent="0.25">
      <c r="A392" s="27">
        <v>2022</v>
      </c>
      <c r="B392" s="41">
        <v>28.28</v>
      </c>
      <c r="C392" s="41">
        <v>28.010999999999999</v>
      </c>
      <c r="D392" s="41">
        <v>28.37</v>
      </c>
      <c r="E392" s="41">
        <v>28.934000000000001</v>
      </c>
      <c r="F392" s="41">
        <v>29.469000000000001</v>
      </c>
      <c r="G392" s="41">
        <v>29.509</v>
      </c>
      <c r="H392"/>
      <c r="I392"/>
      <c r="J392"/>
      <c r="K392"/>
      <c r="L392"/>
      <c r="M392"/>
      <c r="N392" s="72"/>
    </row>
    <row r="393" spans="1:14" x14ac:dyDescent="0.25">
      <c r="A393" s="27">
        <v>2023</v>
      </c>
      <c r="B393" s="41"/>
      <c r="C393" s="41"/>
      <c r="D393" s="41"/>
      <c r="E393" s="41"/>
      <c r="F393" s="41"/>
      <c r="G393" s="41"/>
      <c r="H393" s="41"/>
      <c r="I393" s="41"/>
      <c r="J393" s="41"/>
      <c r="K393" s="41"/>
      <c r="L393" s="41"/>
      <c r="M393" s="41"/>
      <c r="N393" s="72"/>
    </row>
    <row r="394" spans="1:14" x14ac:dyDescent="0.25">
      <c r="A394" s="27">
        <v>2024</v>
      </c>
      <c r="B394" s="41"/>
      <c r="C394" s="41"/>
      <c r="D394" s="41"/>
      <c r="E394" s="41"/>
      <c r="F394" s="41"/>
      <c r="G394" s="41"/>
      <c r="H394" s="41"/>
      <c r="I394" s="41"/>
      <c r="J394" s="41"/>
      <c r="K394" s="41"/>
      <c r="L394" s="41"/>
      <c r="M394" s="41"/>
      <c r="N394" s="72"/>
    </row>
    <row r="395" spans="1:14" x14ac:dyDescent="0.25">
      <c r="A395" s="27">
        <v>2025</v>
      </c>
      <c r="B395" s="41"/>
      <c r="C395" s="41"/>
      <c r="D395" s="41"/>
      <c r="E395" s="41"/>
      <c r="F395" s="41"/>
      <c r="G395" s="41"/>
      <c r="H395" s="41"/>
      <c r="I395" s="41"/>
      <c r="J395" s="41"/>
      <c r="K395" s="41"/>
      <c r="L395" s="41"/>
      <c r="M395" s="41"/>
      <c r="N395" s="72"/>
    </row>
    <row r="396" spans="1:14" x14ac:dyDescent="0.25">
      <c r="A396" s="27">
        <v>2026</v>
      </c>
      <c r="B396" s="41"/>
      <c r="C396" s="41"/>
      <c r="D396" s="41"/>
      <c r="E396" s="41"/>
      <c r="F396" s="41"/>
      <c r="G396" s="41"/>
      <c r="H396" s="41"/>
      <c r="I396" s="41"/>
      <c r="J396" s="41"/>
      <c r="K396" s="41"/>
      <c r="L396" s="41"/>
      <c r="M396" s="41"/>
      <c r="N396" s="72"/>
    </row>
    <row r="397" spans="1:14" x14ac:dyDescent="0.25">
      <c r="A397" s="27">
        <v>2027</v>
      </c>
      <c r="B397" s="41"/>
      <c r="C397" s="41"/>
      <c r="D397" s="41"/>
      <c r="E397" s="41"/>
      <c r="F397" s="41"/>
      <c r="G397" s="41"/>
      <c r="H397" s="41"/>
      <c r="I397" s="41"/>
      <c r="J397" s="41"/>
      <c r="K397" s="41"/>
      <c r="L397" s="41"/>
      <c r="M397" s="41"/>
      <c r="N397" s="72"/>
    </row>
    <row r="398" spans="1:14" x14ac:dyDescent="0.25">
      <c r="A398" s="3"/>
    </row>
    <row r="399" spans="1:14" x14ac:dyDescent="0.25">
      <c r="A399" s="27" t="s">
        <v>78</v>
      </c>
      <c r="B399" s="41">
        <f t="shared" ref="B399:N399" si="85">AVERAGE(B369:B397)</f>
        <v>27.557599999999997</v>
      </c>
      <c r="C399" s="41">
        <f t="shared" si="85"/>
        <v>27.72025</v>
      </c>
      <c r="D399" s="41">
        <f t="shared" si="85"/>
        <v>28.139800000000001</v>
      </c>
      <c r="E399" s="41">
        <f t="shared" si="85"/>
        <v>28.784199999999998</v>
      </c>
      <c r="F399" s="41">
        <f t="shared" si="85"/>
        <v>29.283818181818187</v>
      </c>
      <c r="G399" s="41">
        <f t="shared" si="85"/>
        <v>29.577636363636362</v>
      </c>
      <c r="H399" s="41">
        <f t="shared" si="85"/>
        <v>28.853571428571428</v>
      </c>
      <c r="I399" s="41">
        <f t="shared" si="85"/>
        <v>29.008190476190478</v>
      </c>
      <c r="J399" s="41">
        <f t="shared" si="85"/>
        <v>29.655400000000004</v>
      </c>
      <c r="K399" s="41">
        <f t="shared" si="85"/>
        <v>29.772649999999999</v>
      </c>
      <c r="L399" s="41">
        <f t="shared" si="85"/>
        <v>28.710449999999998</v>
      </c>
      <c r="M399" s="41">
        <f t="shared" si="85"/>
        <v>27.738800000000005</v>
      </c>
      <c r="N399" s="72">
        <f t="shared" si="85"/>
        <v>28.717532407407404</v>
      </c>
    </row>
    <row r="400" spans="1:14" x14ac:dyDescent="0.25">
      <c r="A400" s="27" t="s">
        <v>79</v>
      </c>
      <c r="B400" s="41">
        <f t="shared" ref="B400:N400" si="86">STDEV(B369:B397)</f>
        <v>0.55788448153434245</v>
      </c>
      <c r="C400" s="41">
        <f t="shared" si="86"/>
        <v>0.48294686152063504</v>
      </c>
      <c r="D400" s="41">
        <f t="shared" si="86"/>
        <v>0.54195499910290679</v>
      </c>
      <c r="E400" s="41">
        <f t="shared" si="86"/>
        <v>0.44537761624562128</v>
      </c>
      <c r="F400" s="41">
        <f t="shared" si="86"/>
        <v>0.52032358396927569</v>
      </c>
      <c r="G400" s="41">
        <f t="shared" si="86"/>
        <v>0.4317728178495796</v>
      </c>
      <c r="H400" s="41">
        <f t="shared" si="86"/>
        <v>0.47628820806614236</v>
      </c>
      <c r="I400" s="41">
        <f t="shared" si="86"/>
        <v>0.38351435684308072</v>
      </c>
      <c r="J400" s="41">
        <f t="shared" si="86"/>
        <v>0.40973179931318598</v>
      </c>
      <c r="K400" s="41">
        <f t="shared" si="86"/>
        <v>0.33172694462384822</v>
      </c>
      <c r="L400" s="41">
        <f t="shared" si="86"/>
        <v>0.49526584833432202</v>
      </c>
      <c r="M400" s="41">
        <f t="shared" si="86"/>
        <v>0.58304514585515865</v>
      </c>
      <c r="N400" s="72">
        <f t="shared" si="86"/>
        <v>0.2688670753335915</v>
      </c>
    </row>
    <row r="401" spans="1:14" x14ac:dyDescent="0.25">
      <c r="A401" s="27" t="s">
        <v>80</v>
      </c>
      <c r="B401" s="41">
        <f t="shared" ref="B401:N401" si="87">B400/B399*100</f>
        <v>2.0244305800735276</v>
      </c>
      <c r="C401" s="41">
        <f t="shared" si="87"/>
        <v>1.7422168325344649</v>
      </c>
      <c r="D401" s="41">
        <f t="shared" si="87"/>
        <v>1.9259376367383805</v>
      </c>
      <c r="E401" s="41">
        <f t="shared" si="87"/>
        <v>1.5472989217891111</v>
      </c>
      <c r="F401" s="41">
        <f t="shared" si="87"/>
        <v>1.7768297178280374</v>
      </c>
      <c r="G401" s="41">
        <f t="shared" si="87"/>
        <v>1.4597948684649262</v>
      </c>
      <c r="H401" s="41">
        <f t="shared" si="87"/>
        <v>1.6507079868612435</v>
      </c>
      <c r="I401" s="41">
        <f t="shared" si="87"/>
        <v>1.3220899013258478</v>
      </c>
      <c r="J401" s="41">
        <f t="shared" si="87"/>
        <v>1.3816431385622381</v>
      </c>
      <c r="K401" s="41">
        <f t="shared" si="87"/>
        <v>1.1142002630731502</v>
      </c>
      <c r="L401" s="41">
        <f t="shared" si="87"/>
        <v>1.7250368710149862</v>
      </c>
      <c r="M401" s="41">
        <f t="shared" si="87"/>
        <v>2.1019119278957943</v>
      </c>
      <c r="N401" s="72">
        <f t="shared" si="87"/>
        <v>0.93624713822640238</v>
      </c>
    </row>
    <row r="402" spans="1:14" x14ac:dyDescent="0.25">
      <c r="A402" s="27" t="s">
        <v>81</v>
      </c>
      <c r="B402" s="41">
        <f t="shared" ref="B402:N402" si="88">MIN(B369:B397)</f>
        <v>26.620999999999999</v>
      </c>
      <c r="C402" s="41">
        <f t="shared" si="88"/>
        <v>26.8</v>
      </c>
      <c r="D402" s="41">
        <f t="shared" si="88"/>
        <v>27.15</v>
      </c>
      <c r="E402" s="41">
        <f t="shared" si="88"/>
        <v>27.74</v>
      </c>
      <c r="F402" s="41">
        <f t="shared" si="88"/>
        <v>28.23</v>
      </c>
      <c r="G402" s="41">
        <f t="shared" si="88"/>
        <v>28.7</v>
      </c>
      <c r="H402" s="41">
        <f t="shared" si="88"/>
        <v>28.094000000000001</v>
      </c>
      <c r="I402" s="41">
        <f t="shared" si="88"/>
        <v>28.25</v>
      </c>
      <c r="J402" s="41">
        <f t="shared" si="88"/>
        <v>29.17</v>
      </c>
      <c r="K402" s="41">
        <f t="shared" si="88"/>
        <v>29.22</v>
      </c>
      <c r="L402" s="41">
        <f t="shared" si="88"/>
        <v>28.15</v>
      </c>
      <c r="M402" s="41">
        <f t="shared" si="88"/>
        <v>26.7</v>
      </c>
      <c r="N402" s="72">
        <f t="shared" si="88"/>
        <v>28.217499999999998</v>
      </c>
    </row>
    <row r="403" spans="1:14" x14ac:dyDescent="0.25">
      <c r="A403" s="27" t="s">
        <v>82</v>
      </c>
      <c r="B403" s="41">
        <f t="shared" ref="B403:N403" si="89">MAX(B369:B397)</f>
        <v>28.84</v>
      </c>
      <c r="C403" s="41">
        <f t="shared" si="89"/>
        <v>28.513999999999999</v>
      </c>
      <c r="D403" s="41">
        <f t="shared" si="89"/>
        <v>29.18</v>
      </c>
      <c r="E403" s="41">
        <f t="shared" si="89"/>
        <v>29.54</v>
      </c>
      <c r="F403" s="41">
        <f t="shared" si="89"/>
        <v>30.3</v>
      </c>
      <c r="G403" s="41">
        <f t="shared" si="89"/>
        <v>30.36</v>
      </c>
      <c r="H403" s="41">
        <f t="shared" si="89"/>
        <v>30.04</v>
      </c>
      <c r="I403" s="41">
        <f t="shared" si="89"/>
        <v>29.91</v>
      </c>
      <c r="J403" s="41">
        <f t="shared" si="89"/>
        <v>30.73</v>
      </c>
      <c r="K403" s="41">
        <f t="shared" si="89"/>
        <v>30.34</v>
      </c>
      <c r="L403" s="41">
        <f t="shared" si="89"/>
        <v>29.96</v>
      </c>
      <c r="M403" s="41">
        <f t="shared" si="89"/>
        <v>28.94</v>
      </c>
      <c r="N403" s="72">
        <f t="shared" si="89"/>
        <v>29.152500000000003</v>
      </c>
    </row>
    <row r="404" spans="1:14" x14ac:dyDescent="0.25">
      <c r="A404" s="27" t="s">
        <v>83</v>
      </c>
      <c r="B404" s="41">
        <f t="shared" ref="B404:N404" si="90">QUARTILE(B369:B397,1)</f>
        <v>27.21</v>
      </c>
      <c r="C404" s="41">
        <f t="shared" si="90"/>
        <v>27.462499999999999</v>
      </c>
      <c r="D404" s="41">
        <f t="shared" si="90"/>
        <v>27.8125</v>
      </c>
      <c r="E404" s="41">
        <f t="shared" si="90"/>
        <v>28.555</v>
      </c>
      <c r="F404" s="41">
        <f t="shared" si="90"/>
        <v>28.922499999999999</v>
      </c>
      <c r="G404" s="41">
        <f t="shared" si="90"/>
        <v>29.3125</v>
      </c>
      <c r="H404" s="41">
        <f t="shared" si="90"/>
        <v>28.54</v>
      </c>
      <c r="I404" s="41">
        <f t="shared" si="90"/>
        <v>28.74</v>
      </c>
      <c r="J404" s="41">
        <f t="shared" si="90"/>
        <v>29.309249999999999</v>
      </c>
      <c r="K404" s="41">
        <f t="shared" si="90"/>
        <v>29.459500000000002</v>
      </c>
      <c r="L404" s="41">
        <f t="shared" si="90"/>
        <v>28.3475</v>
      </c>
      <c r="M404" s="41">
        <f t="shared" si="90"/>
        <v>27.3675</v>
      </c>
      <c r="N404" s="72">
        <f t="shared" si="90"/>
        <v>28.494104166666666</v>
      </c>
    </row>
    <row r="405" spans="1:14" x14ac:dyDescent="0.25">
      <c r="A405" s="27" t="s">
        <v>84</v>
      </c>
      <c r="B405" s="41">
        <f t="shared" ref="B405:N405" si="91">QUARTILE(B369:B397,2)</f>
        <v>27.585000000000001</v>
      </c>
      <c r="C405" s="41">
        <f t="shared" si="91"/>
        <v>27.754999999999999</v>
      </c>
      <c r="D405" s="41">
        <f t="shared" si="91"/>
        <v>27.995000000000001</v>
      </c>
      <c r="E405" s="41">
        <f t="shared" si="91"/>
        <v>28.71</v>
      </c>
      <c r="F405" s="41">
        <f t="shared" si="91"/>
        <v>29.4145</v>
      </c>
      <c r="G405" s="41">
        <f t="shared" si="91"/>
        <v>29.585000000000001</v>
      </c>
      <c r="H405" s="41">
        <f t="shared" si="91"/>
        <v>28.8</v>
      </c>
      <c r="I405" s="41">
        <f t="shared" si="91"/>
        <v>28.96</v>
      </c>
      <c r="J405" s="41">
        <f t="shared" si="91"/>
        <v>29.604999999999997</v>
      </c>
      <c r="K405" s="41">
        <f t="shared" si="91"/>
        <v>29.835000000000001</v>
      </c>
      <c r="L405" s="41">
        <f t="shared" si="91"/>
        <v>28.57</v>
      </c>
      <c r="M405" s="41">
        <f t="shared" si="91"/>
        <v>27.619999999999997</v>
      </c>
      <c r="N405" s="72">
        <f t="shared" si="91"/>
        <v>28.687083333333334</v>
      </c>
    </row>
    <row r="406" spans="1:14" x14ac:dyDescent="0.25">
      <c r="A406" s="27" t="s">
        <v>85</v>
      </c>
      <c r="B406" s="41">
        <f t="shared" ref="B406:N406" si="92">QUARTILE(B369:B397,3)</f>
        <v>27.8475</v>
      </c>
      <c r="C406" s="41">
        <f t="shared" si="92"/>
        <v>28.033249999999999</v>
      </c>
      <c r="D406" s="41">
        <f t="shared" si="92"/>
        <v>28.432500000000001</v>
      </c>
      <c r="E406" s="41">
        <f t="shared" si="92"/>
        <v>28.995000000000001</v>
      </c>
      <c r="F406" s="41">
        <f t="shared" si="92"/>
        <v>29.6645</v>
      </c>
      <c r="G406" s="41">
        <f t="shared" si="92"/>
        <v>29.905000000000001</v>
      </c>
      <c r="H406" s="41">
        <f t="shared" si="92"/>
        <v>28.971</v>
      </c>
      <c r="I406" s="41">
        <f t="shared" si="92"/>
        <v>29.19</v>
      </c>
      <c r="J406" s="41">
        <f t="shared" si="92"/>
        <v>29.84</v>
      </c>
      <c r="K406" s="41">
        <f t="shared" si="92"/>
        <v>30.035</v>
      </c>
      <c r="L406" s="41">
        <f t="shared" si="92"/>
        <v>28.973500000000001</v>
      </c>
      <c r="M406" s="41">
        <f t="shared" si="92"/>
        <v>28.094999999999999</v>
      </c>
      <c r="N406" s="72">
        <f t="shared" si="92"/>
        <v>28.935000000000002</v>
      </c>
    </row>
    <row r="409" spans="1:14" ht="15.75" x14ac:dyDescent="0.25">
      <c r="A409" s="23" t="s">
        <v>105</v>
      </c>
      <c r="N409" s="37"/>
    </row>
    <row r="410" spans="1:14" ht="15.75" x14ac:dyDescent="0.25">
      <c r="A410" s="24" t="s">
        <v>64</v>
      </c>
      <c r="B410" s="48" t="s">
        <v>65</v>
      </c>
      <c r="C410" s="48" t="s">
        <v>66</v>
      </c>
      <c r="D410" s="48" t="s">
        <v>67</v>
      </c>
      <c r="E410" s="48" t="s">
        <v>68</v>
      </c>
      <c r="F410" s="48" t="s">
        <v>69</v>
      </c>
      <c r="G410" s="48" t="s">
        <v>70</v>
      </c>
      <c r="H410" s="48" t="s">
        <v>71</v>
      </c>
      <c r="I410" s="48" t="s">
        <v>72</v>
      </c>
      <c r="J410" s="48" t="s">
        <v>73</v>
      </c>
      <c r="K410" s="48" t="s">
        <v>74</v>
      </c>
      <c r="L410" s="48" t="s">
        <v>75</v>
      </c>
      <c r="M410" s="48" t="s">
        <v>76</v>
      </c>
      <c r="N410" s="71" t="s">
        <v>77</v>
      </c>
    </row>
    <row r="411" spans="1:14" x14ac:dyDescent="0.25">
      <c r="A411" s="27">
        <v>1999</v>
      </c>
      <c r="B411" s="41"/>
      <c r="C411" s="41"/>
      <c r="D411" s="41"/>
      <c r="E411" s="41">
        <v>28.56</v>
      </c>
      <c r="F411" s="41">
        <v>29.23</v>
      </c>
      <c r="G411" s="41">
        <v>29.45</v>
      </c>
      <c r="H411" s="41">
        <v>28.77</v>
      </c>
      <c r="I411" s="41">
        <v>28.62</v>
      </c>
      <c r="J411" s="41">
        <v>29.96</v>
      </c>
      <c r="K411" s="41">
        <v>29.68</v>
      </c>
      <c r="L411" s="41">
        <v>28.22</v>
      </c>
      <c r="M411" s="41">
        <v>26.67</v>
      </c>
      <c r="N411" s="72"/>
    </row>
    <row r="412" spans="1:14" x14ac:dyDescent="0.25">
      <c r="A412" s="27">
        <v>2000</v>
      </c>
      <c r="B412" s="41">
        <v>26.4</v>
      </c>
      <c r="C412" s="41">
        <v>26.62</v>
      </c>
      <c r="D412" s="41">
        <v>27.05</v>
      </c>
      <c r="E412" s="41">
        <v>28.32</v>
      </c>
      <c r="F412" s="41">
        <v>28.78</v>
      </c>
      <c r="G412" s="41">
        <v>29.07</v>
      </c>
      <c r="H412" s="41">
        <v>28.37</v>
      </c>
      <c r="I412" s="41">
        <v>28.65</v>
      </c>
      <c r="J412" s="41">
        <v>29.06</v>
      </c>
      <c r="K412" s="41"/>
      <c r="L412" s="41"/>
      <c r="M412" s="41"/>
      <c r="N412" s="72"/>
    </row>
    <row r="413" spans="1:14" x14ac:dyDescent="0.25">
      <c r="A413" s="27">
        <v>2001</v>
      </c>
      <c r="B413" s="41"/>
      <c r="C413" s="41">
        <v>26.92</v>
      </c>
      <c r="D413" s="41">
        <v>27.74</v>
      </c>
      <c r="E413" s="41">
        <v>27.9</v>
      </c>
      <c r="F413" s="41">
        <v>28.65</v>
      </c>
      <c r="G413" s="41">
        <v>29.13</v>
      </c>
      <c r="H413" s="41">
        <v>28.49</v>
      </c>
      <c r="I413" s="41">
        <v>28.68</v>
      </c>
      <c r="J413" s="41">
        <v>29.35</v>
      </c>
      <c r="K413" s="41">
        <v>29.87</v>
      </c>
      <c r="L413" s="41">
        <v>27.97</v>
      </c>
      <c r="M413" s="41">
        <v>27.37</v>
      </c>
      <c r="N413" s="72">
        <f t="shared" ref="N413:N433" si="93">AVERAGE(B413:M413)</f>
        <v>28.370000000000005</v>
      </c>
    </row>
    <row r="414" spans="1:14" x14ac:dyDescent="0.25">
      <c r="A414" s="27">
        <v>2002</v>
      </c>
      <c r="B414" s="41">
        <v>27.39</v>
      </c>
      <c r="C414" s="41">
        <v>27.42</v>
      </c>
      <c r="D414" s="41">
        <v>27.74</v>
      </c>
      <c r="E414" s="41">
        <v>28.18</v>
      </c>
      <c r="F414" s="41">
        <v>28.09</v>
      </c>
      <c r="G414" s="41">
        <v>29.11</v>
      </c>
      <c r="H414" s="41">
        <v>29.07</v>
      </c>
      <c r="I414" s="41">
        <v>28.88</v>
      </c>
      <c r="J414" s="41">
        <v>29.45</v>
      </c>
      <c r="K414" s="41">
        <v>29.39</v>
      </c>
      <c r="L414" s="41">
        <v>28.64</v>
      </c>
      <c r="M414" s="41">
        <v>28.08</v>
      </c>
      <c r="N414" s="72">
        <f t="shared" si="93"/>
        <v>28.45333333333333</v>
      </c>
    </row>
    <row r="415" spans="1:14" x14ac:dyDescent="0.25">
      <c r="A415" s="27">
        <v>2003</v>
      </c>
      <c r="B415" s="41">
        <v>27.85</v>
      </c>
      <c r="C415" s="41">
        <v>27.63</v>
      </c>
      <c r="D415" s="41">
        <v>28.91</v>
      </c>
      <c r="E415" s="41">
        <v>29.29</v>
      </c>
      <c r="F415" s="41">
        <v>29.36</v>
      </c>
      <c r="G415" s="41">
        <v>29.69</v>
      </c>
      <c r="H415" s="41">
        <v>28.9</v>
      </c>
      <c r="I415" s="41">
        <v>28.75</v>
      </c>
      <c r="J415" s="41">
        <v>29.68</v>
      </c>
      <c r="K415" s="41">
        <v>30.31</v>
      </c>
      <c r="L415" s="41">
        <v>29.25</v>
      </c>
      <c r="M415" s="41">
        <v>27.59</v>
      </c>
      <c r="N415" s="72">
        <f t="shared" si="93"/>
        <v>28.934166666666666</v>
      </c>
    </row>
    <row r="416" spans="1:14" x14ac:dyDescent="0.25">
      <c r="A416" s="27">
        <v>2004</v>
      </c>
      <c r="B416" s="41">
        <v>27.66</v>
      </c>
      <c r="C416" s="41">
        <v>27.99</v>
      </c>
      <c r="D416" s="41">
        <v>27.7</v>
      </c>
      <c r="E416" s="41">
        <v>28.4</v>
      </c>
      <c r="F416" s="41">
        <v>28.47</v>
      </c>
      <c r="G416" s="41">
        <v>28.8</v>
      </c>
      <c r="H416" s="41">
        <v>28.47</v>
      </c>
      <c r="I416" s="41">
        <v>28.82</v>
      </c>
      <c r="J416" s="41">
        <v>29.51</v>
      </c>
      <c r="K416" s="41">
        <v>30.05</v>
      </c>
      <c r="L416" s="41">
        <v>28.58</v>
      </c>
      <c r="M416" s="41">
        <v>28.06</v>
      </c>
      <c r="N416" s="72">
        <f t="shared" si="93"/>
        <v>28.5425</v>
      </c>
    </row>
    <row r="417" spans="1:14" x14ac:dyDescent="0.25">
      <c r="A417" s="27">
        <v>2005</v>
      </c>
      <c r="B417" s="41">
        <v>27.22</v>
      </c>
      <c r="C417" s="41">
        <v>27.26</v>
      </c>
      <c r="D417" s="41">
        <v>28.61</v>
      </c>
      <c r="E417" s="41">
        <v>28.93</v>
      </c>
      <c r="F417" s="41">
        <v>29.68</v>
      </c>
      <c r="G417" s="41">
        <v>30.3</v>
      </c>
      <c r="H417" s="41">
        <v>30.11</v>
      </c>
      <c r="I417" s="41">
        <v>29.39</v>
      </c>
      <c r="J417" s="41">
        <v>29.41</v>
      </c>
      <c r="K417" s="41">
        <v>30.15</v>
      </c>
      <c r="L417" s="41">
        <v>28.39</v>
      </c>
      <c r="M417" s="41">
        <v>28.23</v>
      </c>
      <c r="N417" s="72">
        <f t="shared" si="93"/>
        <v>28.973333333333333</v>
      </c>
    </row>
    <row r="418" spans="1:14" x14ac:dyDescent="0.25">
      <c r="A418" s="27">
        <v>2006</v>
      </c>
      <c r="B418" s="41">
        <v>27.78</v>
      </c>
      <c r="C418" s="41">
        <v>27.63</v>
      </c>
      <c r="D418" s="41">
        <v>27.62</v>
      </c>
      <c r="E418" s="41">
        <v>28.24</v>
      </c>
      <c r="F418" s="41">
        <v>29.2</v>
      </c>
      <c r="G418" s="41">
        <v>29.28</v>
      </c>
      <c r="H418" s="41">
        <v>29.2</v>
      </c>
      <c r="I418" s="41">
        <v>29.08</v>
      </c>
      <c r="J418" s="41">
        <v>29.33</v>
      </c>
      <c r="K418" s="41">
        <v>29.87</v>
      </c>
      <c r="L418" s="41">
        <v>29.34</v>
      </c>
      <c r="M418" s="41">
        <v>28.11</v>
      </c>
      <c r="N418" s="72">
        <f t="shared" si="93"/>
        <v>28.723333333333329</v>
      </c>
    </row>
    <row r="419" spans="1:14" x14ac:dyDescent="0.25">
      <c r="A419" s="27">
        <v>2007</v>
      </c>
      <c r="B419" s="41">
        <v>27.98</v>
      </c>
      <c r="C419" s="41">
        <v>28.07</v>
      </c>
      <c r="D419" s="41">
        <v>28.6</v>
      </c>
      <c r="E419" s="41">
        <v>29.14</v>
      </c>
      <c r="F419" s="41">
        <v>29.45</v>
      </c>
      <c r="G419" s="41">
        <v>30</v>
      </c>
      <c r="H419" s="41">
        <v>28.85</v>
      </c>
      <c r="I419" s="41">
        <v>29.78</v>
      </c>
      <c r="J419" s="41">
        <v>29.93</v>
      </c>
      <c r="K419" s="41">
        <v>30.59</v>
      </c>
      <c r="L419" s="41">
        <v>28.45</v>
      </c>
      <c r="M419" s="41">
        <v>27.3</v>
      </c>
      <c r="N419" s="72">
        <f t="shared" si="93"/>
        <v>29.011666666666667</v>
      </c>
    </row>
    <row r="420" spans="1:14" x14ac:dyDescent="0.25">
      <c r="A420" s="27">
        <v>2008</v>
      </c>
      <c r="B420" s="41">
        <v>27.34</v>
      </c>
      <c r="C420" s="41">
        <v>27.45</v>
      </c>
      <c r="D420" s="41">
        <v>28.03</v>
      </c>
      <c r="E420" s="41">
        <v>28.3</v>
      </c>
      <c r="F420" s="41">
        <v>28.93</v>
      </c>
      <c r="G420" s="41">
        <v>29.21</v>
      </c>
      <c r="H420" s="41">
        <v>28.88</v>
      </c>
      <c r="I420" s="41">
        <v>28.9</v>
      </c>
      <c r="J420" s="41">
        <v>29.8</v>
      </c>
      <c r="K420" s="41">
        <v>30.33</v>
      </c>
      <c r="L420" s="41">
        <v>28.35</v>
      </c>
      <c r="M420" s="41">
        <v>27.22</v>
      </c>
      <c r="N420" s="72">
        <f t="shared" si="93"/>
        <v>28.561666666666667</v>
      </c>
    </row>
    <row r="421" spans="1:14" x14ac:dyDescent="0.25">
      <c r="A421" s="27">
        <v>2009</v>
      </c>
      <c r="B421" s="41">
        <v>27.33</v>
      </c>
      <c r="C421" s="41">
        <v>26.91</v>
      </c>
      <c r="D421" s="41">
        <v>26.94</v>
      </c>
      <c r="E421" s="41">
        <v>28.38</v>
      </c>
      <c r="F421" s="41">
        <v>28.81</v>
      </c>
      <c r="G421" s="41">
        <v>29.68</v>
      </c>
      <c r="H421" s="41">
        <v>29.04</v>
      </c>
      <c r="I421" s="41">
        <v>29.07</v>
      </c>
      <c r="J421" s="41">
        <v>29.54</v>
      </c>
      <c r="K421" s="41">
        <v>29.38</v>
      </c>
      <c r="L421" s="41">
        <v>28.91</v>
      </c>
      <c r="M421" s="41">
        <v>28.61</v>
      </c>
      <c r="N421" s="72">
        <f t="shared" si="93"/>
        <v>28.55</v>
      </c>
    </row>
    <row r="422" spans="1:14" x14ac:dyDescent="0.25">
      <c r="A422" s="27">
        <v>2010</v>
      </c>
      <c r="B422" s="41">
        <v>27.95</v>
      </c>
      <c r="C422" s="41">
        <v>28.25</v>
      </c>
      <c r="D422" s="41">
        <v>28.09</v>
      </c>
      <c r="E422" s="41">
        <v>28.95</v>
      </c>
      <c r="F422" s="41">
        <v>29.62</v>
      </c>
      <c r="G422" s="41">
        <v>29.84</v>
      </c>
      <c r="H422" s="41">
        <v>29.77</v>
      </c>
      <c r="I422" s="41">
        <v>30.3</v>
      </c>
      <c r="J422" s="41">
        <v>30.91</v>
      </c>
      <c r="K422" s="41">
        <v>29.58</v>
      </c>
      <c r="L422" s="41">
        <v>28.12</v>
      </c>
      <c r="M422" s="41">
        <v>26.86</v>
      </c>
      <c r="N422" s="72">
        <f t="shared" si="93"/>
        <v>29.020000000000007</v>
      </c>
    </row>
    <row r="423" spans="1:14" x14ac:dyDescent="0.25">
      <c r="A423" s="27">
        <v>2011</v>
      </c>
      <c r="B423" s="41">
        <v>26.47</v>
      </c>
      <c r="C423" s="41">
        <v>27.53</v>
      </c>
      <c r="D423" s="41">
        <v>27.96</v>
      </c>
      <c r="E423" s="41">
        <v>28.46</v>
      </c>
      <c r="F423" s="41">
        <v>29.34</v>
      </c>
      <c r="G423" s="41">
        <v>29.76</v>
      </c>
      <c r="H423" s="41">
        <v>29.76</v>
      </c>
      <c r="I423" s="41">
        <v>29.6</v>
      </c>
      <c r="J423" s="41">
        <v>30.34</v>
      </c>
      <c r="K423" s="41">
        <v>29.93</v>
      </c>
      <c r="L423" s="41">
        <v>28.39</v>
      </c>
      <c r="M423" s="41">
        <v>27.22</v>
      </c>
      <c r="N423" s="72">
        <f t="shared" si="93"/>
        <v>28.73</v>
      </c>
    </row>
    <row r="424" spans="1:14" x14ac:dyDescent="0.25">
      <c r="A424" s="27">
        <v>2012</v>
      </c>
      <c r="B424" s="41">
        <v>27.23</v>
      </c>
      <c r="C424" s="41">
        <v>27.67</v>
      </c>
      <c r="D424" s="41">
        <v>27.65</v>
      </c>
      <c r="E424" s="41">
        <v>28.55</v>
      </c>
      <c r="F424" s="41">
        <v>29.49</v>
      </c>
      <c r="G424" s="41">
        <v>29.98</v>
      </c>
      <c r="H424" s="41">
        <v>28.98</v>
      </c>
      <c r="I424" s="41">
        <v>29.17</v>
      </c>
      <c r="J424" s="41">
        <v>29.23</v>
      </c>
      <c r="K424" s="41">
        <v>29.41</v>
      </c>
      <c r="L424" s="41">
        <v>28.2</v>
      </c>
      <c r="M424" s="41">
        <v>27.48</v>
      </c>
      <c r="N424" s="72">
        <f t="shared" si="93"/>
        <v>28.58666666666667</v>
      </c>
    </row>
    <row r="425" spans="1:14" x14ac:dyDescent="0.25">
      <c r="A425" s="27">
        <v>2013</v>
      </c>
      <c r="B425" s="41">
        <v>27.87</v>
      </c>
      <c r="C425" s="41">
        <v>28.02</v>
      </c>
      <c r="D425" s="41">
        <v>27.61</v>
      </c>
      <c r="E425" s="41">
        <v>28.71</v>
      </c>
      <c r="F425" s="41">
        <v>29.04</v>
      </c>
      <c r="G425" s="41">
        <v>29.15</v>
      </c>
      <c r="H425" s="41">
        <v>28.97</v>
      </c>
      <c r="I425" s="41">
        <v>28.93</v>
      </c>
      <c r="J425" s="41">
        <v>29.93</v>
      </c>
      <c r="K425" s="41">
        <v>30.03</v>
      </c>
      <c r="L425" s="41">
        <v>29.59</v>
      </c>
      <c r="M425" s="41">
        <v>28.64</v>
      </c>
      <c r="N425" s="72">
        <f t="shared" si="93"/>
        <v>28.874166666666664</v>
      </c>
    </row>
    <row r="426" spans="1:14" x14ac:dyDescent="0.25">
      <c r="A426" s="27">
        <v>2014</v>
      </c>
      <c r="B426" s="41">
        <v>27.95</v>
      </c>
      <c r="C426" s="41">
        <v>27.81</v>
      </c>
      <c r="D426" s="41">
        <v>28.46</v>
      </c>
      <c r="E426" s="41">
        <v>28.97</v>
      </c>
      <c r="F426" s="41">
        <v>29.4</v>
      </c>
      <c r="G426" s="41">
        <v>29.33</v>
      </c>
      <c r="H426" s="41">
        <v>28.71</v>
      </c>
      <c r="I426" s="41">
        <v>28.84</v>
      </c>
      <c r="J426" s="41">
        <v>29.38</v>
      </c>
      <c r="K426" s="41">
        <v>29.59</v>
      </c>
      <c r="L426" s="41">
        <v>28.78</v>
      </c>
      <c r="M426" s="41">
        <v>27.61</v>
      </c>
      <c r="N426" s="72">
        <f t="shared" si="93"/>
        <v>28.735833333333336</v>
      </c>
    </row>
    <row r="427" spans="1:14" x14ac:dyDescent="0.25">
      <c r="A427" s="27">
        <v>2015</v>
      </c>
      <c r="B427" s="41">
        <v>27.78</v>
      </c>
      <c r="C427" s="41">
        <v>27.48</v>
      </c>
      <c r="D427" s="41">
        <v>28.1</v>
      </c>
      <c r="E427" s="41">
        <v>28.52</v>
      </c>
      <c r="F427" s="41">
        <v>29.03</v>
      </c>
      <c r="G427" s="41">
        <v>29.32</v>
      </c>
      <c r="H427" s="41">
        <v>28.97</v>
      </c>
      <c r="I427" s="41">
        <v>28.8</v>
      </c>
      <c r="J427" s="41">
        <v>29.13</v>
      </c>
      <c r="K427" s="41">
        <v>30.27</v>
      </c>
      <c r="L427" s="41">
        <v>30.11</v>
      </c>
      <c r="M427" s="41">
        <v>28.96</v>
      </c>
      <c r="N427" s="72">
        <f t="shared" si="93"/>
        <v>28.872500000000002</v>
      </c>
    </row>
    <row r="428" spans="1:14" x14ac:dyDescent="0.25">
      <c r="A428" s="27">
        <v>2016</v>
      </c>
      <c r="B428" s="41">
        <v>28.86</v>
      </c>
      <c r="C428" s="41">
        <v>27.96</v>
      </c>
      <c r="D428" s="41">
        <v>28.58</v>
      </c>
      <c r="E428" s="41">
        <v>29.38</v>
      </c>
      <c r="F428" s="41">
        <v>29.76</v>
      </c>
      <c r="G428" s="41">
        <v>29.96</v>
      </c>
      <c r="H428" s="41">
        <v>29.09</v>
      </c>
      <c r="I428" s="41">
        <v>29.17</v>
      </c>
      <c r="J428" s="41">
        <v>29.61</v>
      </c>
      <c r="K428" s="41">
        <v>29.97</v>
      </c>
      <c r="L428" s="41">
        <v>29.04</v>
      </c>
      <c r="M428" s="41">
        <v>28.52</v>
      </c>
      <c r="N428" s="72">
        <f t="shared" si="93"/>
        <v>29.158333333333335</v>
      </c>
    </row>
    <row r="429" spans="1:14" x14ac:dyDescent="0.25">
      <c r="A429" s="27">
        <v>2017</v>
      </c>
      <c r="B429" s="41">
        <v>27.96</v>
      </c>
      <c r="C429" s="41">
        <v>27.96</v>
      </c>
      <c r="D429" s="41">
        <v>28.18</v>
      </c>
      <c r="E429" s="41">
        <v>29.23</v>
      </c>
      <c r="F429" s="41">
        <v>30.36</v>
      </c>
      <c r="G429" s="41">
        <v>30.54</v>
      </c>
      <c r="H429" s="41">
        <v>29.37</v>
      </c>
      <c r="I429" s="41">
        <v>29.67</v>
      </c>
      <c r="J429" s="41">
        <v>30.47</v>
      </c>
      <c r="K429" s="41">
        <v>30.39</v>
      </c>
      <c r="L429" s="41">
        <v>29.38</v>
      </c>
      <c r="M429" s="41">
        <v>27.42</v>
      </c>
      <c r="N429" s="72">
        <f t="shared" si="93"/>
        <v>29.244166666666668</v>
      </c>
    </row>
    <row r="430" spans="1:14" x14ac:dyDescent="0.25">
      <c r="A430" s="27">
        <v>2018</v>
      </c>
      <c r="B430" s="41">
        <v>26.72</v>
      </c>
      <c r="C430" s="41">
        <v>27.22</v>
      </c>
      <c r="D430" s="41">
        <v>27.94</v>
      </c>
      <c r="E430" s="41">
        <v>28.67</v>
      </c>
      <c r="F430" s="41">
        <v>29.451000000000001</v>
      </c>
      <c r="G430" s="41">
        <v>29.611999999999998</v>
      </c>
      <c r="H430" s="41">
        <v>28.46</v>
      </c>
      <c r="I430" s="41">
        <v>28.734000000000002</v>
      </c>
      <c r="J430" s="41">
        <v>29.190999999999999</v>
      </c>
      <c r="K430" s="41">
        <v>29.532</v>
      </c>
      <c r="L430" s="41">
        <v>29.123999999999999</v>
      </c>
      <c r="M430" s="41">
        <v>28.638000000000002</v>
      </c>
      <c r="N430" s="72">
        <f t="shared" si="93"/>
        <v>28.60766666666667</v>
      </c>
    </row>
    <row r="431" spans="1:14" x14ac:dyDescent="0.25">
      <c r="A431" s="27">
        <v>2019</v>
      </c>
      <c r="B431" s="41">
        <v>28.068000000000001</v>
      </c>
      <c r="C431" s="41">
        <v>28.405000000000001</v>
      </c>
      <c r="D431" s="41">
        <v>28.172000000000001</v>
      </c>
      <c r="E431" s="41">
        <v>28.625</v>
      </c>
      <c r="F431" s="41">
        <v>29.170999999999999</v>
      </c>
      <c r="G431" s="41">
        <v>29.782</v>
      </c>
      <c r="H431" s="41">
        <v>28.963999999999999</v>
      </c>
      <c r="I431" s="41">
        <v>29.024000000000001</v>
      </c>
      <c r="J431" s="41">
        <v>29.521000000000001</v>
      </c>
      <c r="K431" s="41">
        <v>30.329000000000001</v>
      </c>
      <c r="L431" s="41">
        <v>29.382000000000001</v>
      </c>
      <c r="M431" s="41">
        <v>28.556999999999999</v>
      </c>
      <c r="N431" s="72">
        <f t="shared" si="93"/>
        <v>29.000000000000004</v>
      </c>
    </row>
    <row r="432" spans="1:14" x14ac:dyDescent="0.25">
      <c r="A432" s="27">
        <v>2020</v>
      </c>
      <c r="B432" s="41">
        <v>28.289000000000001</v>
      </c>
      <c r="C432" s="41">
        <v>28.311</v>
      </c>
      <c r="D432" s="41">
        <v>28.978999999999999</v>
      </c>
      <c r="E432" s="41">
        <v>29.401</v>
      </c>
      <c r="F432" s="41">
        <v>29.420999999999999</v>
      </c>
      <c r="G432" s="41">
        <v>30.314</v>
      </c>
      <c r="H432" s="41">
        <v>29.488</v>
      </c>
      <c r="I432" s="41">
        <v>29.562000000000001</v>
      </c>
      <c r="J432" s="41">
        <v>30.632000000000001</v>
      </c>
      <c r="K432" s="41">
        <v>30.187999999999999</v>
      </c>
      <c r="L432" s="41">
        <v>30.047999999999998</v>
      </c>
      <c r="M432" s="41">
        <v>28.460999999999999</v>
      </c>
      <c r="N432" s="72">
        <f t="shared" si="93"/>
        <v>29.424499999999998</v>
      </c>
    </row>
    <row r="433" spans="1:14" x14ac:dyDescent="0.25">
      <c r="A433" s="27">
        <v>2021</v>
      </c>
      <c r="B433" s="41">
        <v>28.143999999999998</v>
      </c>
      <c r="C433" s="41">
        <v>28.135999999999999</v>
      </c>
      <c r="D433" s="41">
        <v>28.247</v>
      </c>
      <c r="E433" s="41">
        <v>28.652999999999999</v>
      </c>
      <c r="F433" s="41">
        <v>29.041</v>
      </c>
      <c r="G433" s="41">
        <v>29.553999999999998</v>
      </c>
      <c r="H433" s="41">
        <v>29.431999999999999</v>
      </c>
      <c r="I433" s="41">
        <v>29.413</v>
      </c>
      <c r="J433" s="41">
        <v>29.878</v>
      </c>
      <c r="K433" s="41">
        <v>30.184999999999999</v>
      </c>
      <c r="L433" s="41">
        <v>29.108000000000001</v>
      </c>
      <c r="M433" s="41">
        <v>27.992000000000001</v>
      </c>
      <c r="N433" s="72">
        <f t="shared" si="93"/>
        <v>28.981916666666667</v>
      </c>
    </row>
    <row r="434" spans="1:14" x14ac:dyDescent="0.25">
      <c r="A434" s="27">
        <v>2022</v>
      </c>
      <c r="B434" s="41">
        <v>28.515000000000001</v>
      </c>
      <c r="C434" s="41">
        <v>28.061</v>
      </c>
      <c r="D434" s="41">
        <v>28.45</v>
      </c>
      <c r="E434" s="41">
        <v>29.1</v>
      </c>
      <c r="F434" s="41">
        <v>29.562999999999999</v>
      </c>
      <c r="G434" s="41">
        <v>30.036999999999999</v>
      </c>
      <c r="H434"/>
      <c r="I434"/>
      <c r="J434"/>
      <c r="K434"/>
      <c r="L434"/>
      <c r="M434"/>
      <c r="N434" s="72"/>
    </row>
    <row r="435" spans="1:14" x14ac:dyDescent="0.25">
      <c r="A435" s="27">
        <v>2023</v>
      </c>
      <c r="B435" s="41"/>
      <c r="C435" s="41"/>
      <c r="D435" s="41"/>
      <c r="E435" s="41"/>
      <c r="F435" s="41"/>
      <c r="G435" s="41"/>
      <c r="H435" s="41"/>
      <c r="I435" s="41"/>
      <c r="J435" s="41"/>
      <c r="K435" s="41"/>
      <c r="L435" s="41"/>
      <c r="M435" s="41"/>
      <c r="N435" s="72"/>
    </row>
    <row r="436" spans="1:14" x14ac:dyDescent="0.25">
      <c r="A436" s="27">
        <v>2024</v>
      </c>
      <c r="B436" s="41"/>
      <c r="C436" s="41"/>
      <c r="D436" s="41"/>
      <c r="E436" s="41"/>
      <c r="F436" s="41"/>
      <c r="G436" s="41"/>
      <c r="H436" s="41"/>
      <c r="I436" s="41"/>
      <c r="J436" s="41"/>
      <c r="K436" s="41"/>
      <c r="L436" s="41"/>
      <c r="M436" s="41"/>
      <c r="N436" s="72"/>
    </row>
    <row r="437" spans="1:14" x14ac:dyDescent="0.25">
      <c r="A437" s="27">
        <v>2025</v>
      </c>
      <c r="B437" s="41"/>
      <c r="C437" s="41"/>
      <c r="D437" s="41"/>
      <c r="E437" s="41"/>
      <c r="F437" s="41"/>
      <c r="G437" s="41"/>
      <c r="H437" s="41"/>
      <c r="I437" s="41"/>
      <c r="J437" s="41"/>
      <c r="K437" s="41"/>
      <c r="L437" s="41"/>
      <c r="M437" s="41"/>
      <c r="N437" s="72"/>
    </row>
    <row r="438" spans="1:14" x14ac:dyDescent="0.25">
      <c r="A438" s="27">
        <v>2026</v>
      </c>
      <c r="B438" s="41"/>
      <c r="C438" s="41"/>
      <c r="D438" s="41"/>
      <c r="E438" s="41"/>
      <c r="F438" s="41"/>
      <c r="G438" s="41"/>
      <c r="H438" s="41"/>
      <c r="I438" s="41"/>
      <c r="J438" s="41"/>
      <c r="K438" s="41"/>
      <c r="L438" s="41"/>
      <c r="M438" s="41"/>
      <c r="N438" s="72"/>
    </row>
    <row r="439" spans="1:14" x14ac:dyDescent="0.25">
      <c r="A439" s="27">
        <v>2027</v>
      </c>
      <c r="B439" s="41"/>
      <c r="C439" s="41"/>
      <c r="D439" s="41"/>
      <c r="E439" s="41"/>
      <c r="F439" s="41"/>
      <c r="G439" s="41"/>
      <c r="H439" s="41"/>
      <c r="I439" s="41"/>
      <c r="J439" s="41"/>
      <c r="K439" s="41"/>
      <c r="L439" s="41"/>
      <c r="M439" s="41"/>
      <c r="N439" s="72"/>
    </row>
    <row r="440" spans="1:14" x14ac:dyDescent="0.25">
      <c r="A440" s="3"/>
    </row>
    <row r="441" spans="1:14" x14ac:dyDescent="0.25">
      <c r="A441" s="27" t="s">
        <v>78</v>
      </c>
      <c r="B441" s="41">
        <f t="shared" ref="B441:N441" si="94">AVERAGE(B411:B439)</f>
        <v>27.670727272727273</v>
      </c>
      <c r="C441" s="41">
        <f t="shared" si="94"/>
        <v>27.683173913043476</v>
      </c>
      <c r="D441" s="41">
        <f t="shared" si="94"/>
        <v>28.059043478260872</v>
      </c>
      <c r="E441" s="41">
        <f t="shared" si="94"/>
        <v>28.702458333333329</v>
      </c>
      <c r="F441" s="41">
        <f t="shared" si="94"/>
        <v>29.22237500000001</v>
      </c>
      <c r="G441" s="41">
        <f t="shared" si="94"/>
        <v>29.620791666666662</v>
      </c>
      <c r="H441" s="41">
        <f t="shared" si="94"/>
        <v>29.048434782608698</v>
      </c>
      <c r="I441" s="41">
        <f t="shared" si="94"/>
        <v>29.123173913043477</v>
      </c>
      <c r="J441" s="41">
        <f t="shared" si="94"/>
        <v>29.706173913043482</v>
      </c>
      <c r="K441" s="41">
        <f t="shared" si="94"/>
        <v>29.955636363636359</v>
      </c>
      <c r="L441" s="41">
        <f t="shared" si="94"/>
        <v>28.880545454545452</v>
      </c>
      <c r="M441" s="41">
        <f t="shared" si="94"/>
        <v>27.890818181818187</v>
      </c>
      <c r="N441" s="72">
        <f t="shared" si="94"/>
        <v>28.826464285714284</v>
      </c>
    </row>
    <row r="442" spans="1:14" x14ac:dyDescent="0.25">
      <c r="A442" s="27" t="s">
        <v>79</v>
      </c>
      <c r="B442" s="41">
        <f t="shared" ref="B442:N442" si="95">STDEV(B411:B439)</f>
        <v>0.61661342229480631</v>
      </c>
      <c r="C442" s="41">
        <f t="shared" si="95"/>
        <v>0.47717212943205206</v>
      </c>
      <c r="D442" s="41">
        <f t="shared" si="95"/>
        <v>0.52251372128663398</v>
      </c>
      <c r="E442" s="41">
        <f t="shared" si="95"/>
        <v>0.41095276139898285</v>
      </c>
      <c r="F442" s="41">
        <f t="shared" si="95"/>
        <v>0.46995918532311431</v>
      </c>
      <c r="G442" s="41">
        <f t="shared" si="95"/>
        <v>0.44933641693024418</v>
      </c>
      <c r="H442" s="41">
        <f t="shared" si="95"/>
        <v>0.4462881077273001</v>
      </c>
      <c r="I442" s="41">
        <f t="shared" si="95"/>
        <v>0.43150862755242131</v>
      </c>
      <c r="J442" s="41">
        <f t="shared" si="95"/>
        <v>0.49426498709736261</v>
      </c>
      <c r="K442" s="41">
        <f t="shared" si="95"/>
        <v>0.36178361665695308</v>
      </c>
      <c r="L442" s="41">
        <f t="shared" si="95"/>
        <v>0.60855181156521676</v>
      </c>
      <c r="M442" s="41">
        <f t="shared" si="95"/>
        <v>0.64790957896208201</v>
      </c>
      <c r="N442" s="72">
        <f t="shared" si="95"/>
        <v>0.27515116119678013</v>
      </c>
    </row>
    <row r="443" spans="1:14" x14ac:dyDescent="0.25">
      <c r="A443" s="27" t="s">
        <v>80</v>
      </c>
      <c r="B443" s="41">
        <f t="shared" ref="B443:N443" si="96">B442/B441*100</f>
        <v>2.2283961538754014</v>
      </c>
      <c r="C443" s="41">
        <f t="shared" si="96"/>
        <v>1.7236901047940278</v>
      </c>
      <c r="D443" s="41">
        <f t="shared" si="96"/>
        <v>1.8621936335479812</v>
      </c>
      <c r="E443" s="41">
        <f t="shared" si="96"/>
        <v>1.4317685148304065</v>
      </c>
      <c r="F443" s="41">
        <f t="shared" si="96"/>
        <v>1.6082169410361551</v>
      </c>
      <c r="G443" s="41">
        <f t="shared" si="96"/>
        <v>1.5169628887262272</v>
      </c>
      <c r="H443" s="41">
        <f t="shared" si="96"/>
        <v>1.5363585372747617</v>
      </c>
      <c r="I443" s="41">
        <f t="shared" si="96"/>
        <v>1.4816675848615537</v>
      </c>
      <c r="J443" s="41">
        <f t="shared" si="96"/>
        <v>1.6638460023299706</v>
      </c>
      <c r="K443" s="41">
        <f t="shared" si="96"/>
        <v>1.2077313673633994</v>
      </c>
      <c r="L443" s="41">
        <f t="shared" si="96"/>
        <v>2.1071340654663362</v>
      </c>
      <c r="M443" s="41">
        <f t="shared" si="96"/>
        <v>2.3230210556693147</v>
      </c>
      <c r="N443" s="72">
        <f t="shared" si="96"/>
        <v>0.95450887930483563</v>
      </c>
    </row>
    <row r="444" spans="1:14" x14ac:dyDescent="0.25">
      <c r="A444" s="27" t="s">
        <v>81</v>
      </c>
      <c r="B444" s="41">
        <f t="shared" ref="B444:N444" si="97">MIN(B411:B439)</f>
        <v>26.4</v>
      </c>
      <c r="C444" s="41">
        <f t="shared" si="97"/>
        <v>26.62</v>
      </c>
      <c r="D444" s="41">
        <f t="shared" si="97"/>
        <v>26.94</v>
      </c>
      <c r="E444" s="41">
        <f t="shared" si="97"/>
        <v>27.9</v>
      </c>
      <c r="F444" s="41">
        <f t="shared" si="97"/>
        <v>28.09</v>
      </c>
      <c r="G444" s="41">
        <f t="shared" si="97"/>
        <v>28.8</v>
      </c>
      <c r="H444" s="41">
        <f t="shared" si="97"/>
        <v>28.37</v>
      </c>
      <c r="I444" s="41">
        <f t="shared" si="97"/>
        <v>28.62</v>
      </c>
      <c r="J444" s="41">
        <f t="shared" si="97"/>
        <v>29.06</v>
      </c>
      <c r="K444" s="41">
        <f t="shared" si="97"/>
        <v>29.38</v>
      </c>
      <c r="L444" s="41">
        <f t="shared" si="97"/>
        <v>27.97</v>
      </c>
      <c r="M444" s="41">
        <f t="shared" si="97"/>
        <v>26.67</v>
      </c>
      <c r="N444" s="72">
        <f t="shared" si="97"/>
        <v>28.370000000000005</v>
      </c>
    </row>
    <row r="445" spans="1:14" x14ac:dyDescent="0.25">
      <c r="A445" s="27" t="s">
        <v>82</v>
      </c>
      <c r="B445" s="41">
        <f t="shared" ref="B445:N445" si="98">MAX(B411:B439)</f>
        <v>28.86</v>
      </c>
      <c r="C445" s="41">
        <f t="shared" si="98"/>
        <v>28.405000000000001</v>
      </c>
      <c r="D445" s="41">
        <f t="shared" si="98"/>
        <v>28.978999999999999</v>
      </c>
      <c r="E445" s="41">
        <f t="shared" si="98"/>
        <v>29.401</v>
      </c>
      <c r="F445" s="41">
        <f t="shared" si="98"/>
        <v>30.36</v>
      </c>
      <c r="G445" s="41">
        <f t="shared" si="98"/>
        <v>30.54</v>
      </c>
      <c r="H445" s="41">
        <f t="shared" si="98"/>
        <v>30.11</v>
      </c>
      <c r="I445" s="41">
        <f t="shared" si="98"/>
        <v>30.3</v>
      </c>
      <c r="J445" s="41">
        <f t="shared" si="98"/>
        <v>30.91</v>
      </c>
      <c r="K445" s="41">
        <f t="shared" si="98"/>
        <v>30.59</v>
      </c>
      <c r="L445" s="41">
        <f t="shared" si="98"/>
        <v>30.11</v>
      </c>
      <c r="M445" s="41">
        <f t="shared" si="98"/>
        <v>28.96</v>
      </c>
      <c r="N445" s="72">
        <f t="shared" si="98"/>
        <v>29.424499999999998</v>
      </c>
    </row>
    <row r="446" spans="1:14" x14ac:dyDescent="0.25">
      <c r="A446" s="27" t="s">
        <v>83</v>
      </c>
      <c r="B446" s="41">
        <f t="shared" ref="B446:N446" si="99">QUARTILE(B411:B439,1)</f>
        <v>27.3325</v>
      </c>
      <c r="C446" s="41">
        <f t="shared" si="99"/>
        <v>27.435000000000002</v>
      </c>
      <c r="D446" s="41">
        <f t="shared" si="99"/>
        <v>27.72</v>
      </c>
      <c r="E446" s="41">
        <f t="shared" si="99"/>
        <v>28.395</v>
      </c>
      <c r="F446" s="41">
        <f t="shared" si="99"/>
        <v>29.005000000000003</v>
      </c>
      <c r="G446" s="41">
        <f t="shared" si="99"/>
        <v>29.262500000000003</v>
      </c>
      <c r="H446" s="41">
        <f t="shared" si="99"/>
        <v>28.810000000000002</v>
      </c>
      <c r="I446" s="41">
        <f t="shared" si="99"/>
        <v>28.810000000000002</v>
      </c>
      <c r="J446" s="41">
        <f t="shared" si="99"/>
        <v>29.365000000000002</v>
      </c>
      <c r="K446" s="41">
        <f t="shared" si="99"/>
        <v>29.612500000000001</v>
      </c>
      <c r="L446" s="41">
        <f t="shared" si="99"/>
        <v>28.39</v>
      </c>
      <c r="M446" s="41">
        <f t="shared" si="99"/>
        <v>27.3825</v>
      </c>
      <c r="N446" s="72">
        <f t="shared" si="99"/>
        <v>28.58666666666667</v>
      </c>
    </row>
    <row r="447" spans="1:14" x14ac:dyDescent="0.25">
      <c r="A447" s="27" t="s">
        <v>84</v>
      </c>
      <c r="B447" s="41">
        <f t="shared" ref="B447:N447" si="100">QUARTILE(B411:B439,2)</f>
        <v>27.815000000000001</v>
      </c>
      <c r="C447" s="41">
        <f t="shared" si="100"/>
        <v>27.67</v>
      </c>
      <c r="D447" s="41">
        <f t="shared" si="100"/>
        <v>28.09</v>
      </c>
      <c r="E447" s="41">
        <f t="shared" si="100"/>
        <v>28.638999999999999</v>
      </c>
      <c r="F447" s="41">
        <f t="shared" si="100"/>
        <v>29.285</v>
      </c>
      <c r="G447" s="41">
        <f t="shared" si="100"/>
        <v>29.646000000000001</v>
      </c>
      <c r="H447" s="41">
        <f t="shared" si="100"/>
        <v>28.97</v>
      </c>
      <c r="I447" s="41">
        <f t="shared" si="100"/>
        <v>29.024000000000001</v>
      </c>
      <c r="J447" s="41">
        <f t="shared" si="100"/>
        <v>29.54</v>
      </c>
      <c r="K447" s="41">
        <f t="shared" si="100"/>
        <v>30</v>
      </c>
      <c r="L447" s="41">
        <f t="shared" si="100"/>
        <v>28.844999999999999</v>
      </c>
      <c r="M447" s="41">
        <f t="shared" si="100"/>
        <v>28.026</v>
      </c>
      <c r="N447" s="72">
        <f t="shared" si="100"/>
        <v>28.872500000000002</v>
      </c>
    </row>
    <row r="448" spans="1:14" x14ac:dyDescent="0.25">
      <c r="A448" s="27" t="s">
        <v>85</v>
      </c>
      <c r="B448" s="41">
        <f t="shared" ref="B448:N448" si="101">QUARTILE(B411:B439,3)</f>
        <v>27.975000000000001</v>
      </c>
      <c r="C448" s="41">
        <f t="shared" si="101"/>
        <v>28.040500000000002</v>
      </c>
      <c r="D448" s="41">
        <f t="shared" si="101"/>
        <v>28.454999999999998</v>
      </c>
      <c r="E448" s="41">
        <f t="shared" si="101"/>
        <v>29.002499999999998</v>
      </c>
      <c r="F448" s="41">
        <f t="shared" si="101"/>
        <v>29.460750000000001</v>
      </c>
      <c r="G448" s="41">
        <f t="shared" si="101"/>
        <v>29.965</v>
      </c>
      <c r="H448" s="41">
        <f t="shared" si="101"/>
        <v>29.285</v>
      </c>
      <c r="I448" s="41">
        <f t="shared" si="101"/>
        <v>29.401499999999999</v>
      </c>
      <c r="J448" s="41">
        <f t="shared" si="101"/>
        <v>29.93</v>
      </c>
      <c r="K448" s="41">
        <f t="shared" si="101"/>
        <v>30.249499999999998</v>
      </c>
      <c r="L448" s="41">
        <f t="shared" si="101"/>
        <v>29.317499999999999</v>
      </c>
      <c r="M448" s="41">
        <f t="shared" si="101"/>
        <v>28.50525</v>
      </c>
      <c r="N448" s="72">
        <f t="shared" si="101"/>
        <v>29.000000000000004</v>
      </c>
    </row>
    <row r="451" spans="1:14" ht="15.75" x14ac:dyDescent="0.25">
      <c r="A451" s="23" t="s">
        <v>107</v>
      </c>
      <c r="N451" s="37"/>
    </row>
    <row r="452" spans="1:14" ht="15.75" x14ac:dyDescent="0.25">
      <c r="A452" s="24" t="s">
        <v>64</v>
      </c>
      <c r="B452" s="48" t="s">
        <v>65</v>
      </c>
      <c r="C452" s="48" t="s">
        <v>66</v>
      </c>
      <c r="D452" s="48" t="s">
        <v>67</v>
      </c>
      <c r="E452" s="48" t="s">
        <v>68</v>
      </c>
      <c r="F452" s="48" t="s">
        <v>69</v>
      </c>
      <c r="G452" s="48" t="s">
        <v>70</v>
      </c>
      <c r="H452" s="48" t="s">
        <v>71</v>
      </c>
      <c r="I452" s="48" t="s">
        <v>72</v>
      </c>
      <c r="J452" s="48" t="s">
        <v>73</v>
      </c>
      <c r="K452" s="48" t="s">
        <v>74</v>
      </c>
      <c r="L452" s="48" t="s">
        <v>75</v>
      </c>
      <c r="M452" s="48" t="s">
        <v>76</v>
      </c>
      <c r="N452" s="71" t="s">
        <v>77</v>
      </c>
    </row>
    <row r="453" spans="1:14" x14ac:dyDescent="0.25">
      <c r="A453" s="27">
        <v>1999</v>
      </c>
      <c r="B453" s="41"/>
      <c r="C453" s="41"/>
      <c r="D453" s="41">
        <v>28.09</v>
      </c>
      <c r="E453" s="41">
        <v>28.48</v>
      </c>
      <c r="F453" s="41">
        <v>28.86</v>
      </c>
      <c r="G453" s="41">
        <v>29.45</v>
      </c>
      <c r="H453" s="41">
        <v>29.02</v>
      </c>
      <c r="I453" s="41">
        <v>28.65</v>
      </c>
      <c r="J453" s="41">
        <v>29.54</v>
      </c>
      <c r="K453" s="41">
        <v>29.88</v>
      </c>
      <c r="L453" s="41">
        <v>28.3</v>
      </c>
      <c r="M453" s="41">
        <v>27.28</v>
      </c>
      <c r="N453" s="72"/>
    </row>
    <row r="454" spans="1:14" x14ac:dyDescent="0.25">
      <c r="A454" s="27">
        <v>2000</v>
      </c>
      <c r="B454" s="41">
        <v>26.62</v>
      </c>
      <c r="C454" s="41">
        <v>26.76</v>
      </c>
      <c r="D454" s="41">
        <v>27.06</v>
      </c>
      <c r="E454" s="41">
        <v>28.05</v>
      </c>
      <c r="F454" s="41">
        <v>28.57</v>
      </c>
      <c r="G454" s="41">
        <v>28.87</v>
      </c>
      <c r="H454" s="41">
        <v>28.32</v>
      </c>
      <c r="I454" s="41">
        <v>28.56</v>
      </c>
      <c r="J454" s="41">
        <v>28.84</v>
      </c>
      <c r="K454" s="41"/>
      <c r="L454" s="41"/>
      <c r="M454" s="41"/>
      <c r="N454" s="72"/>
    </row>
    <row r="455" spans="1:14" x14ac:dyDescent="0.25">
      <c r="A455" s="27">
        <v>2001</v>
      </c>
      <c r="B455" s="41"/>
      <c r="C455" s="41"/>
      <c r="D455" s="41"/>
      <c r="E455" s="41"/>
      <c r="F455" s="41"/>
      <c r="G455" s="41"/>
      <c r="H455" s="41"/>
      <c r="I455" s="41">
        <v>28.67</v>
      </c>
      <c r="J455" s="41">
        <v>28.99</v>
      </c>
      <c r="K455" s="41">
        <v>29.42</v>
      </c>
      <c r="L455" s="41">
        <v>28.58</v>
      </c>
      <c r="M455" s="41">
        <v>28.33</v>
      </c>
      <c r="N455" s="72"/>
    </row>
    <row r="456" spans="1:14" x14ac:dyDescent="0.25">
      <c r="A456" s="27">
        <v>2002</v>
      </c>
      <c r="B456" s="41">
        <v>27.64</v>
      </c>
      <c r="C456" s="41">
        <v>27.48</v>
      </c>
      <c r="D456" s="41">
        <v>27.66</v>
      </c>
      <c r="E456" s="41">
        <v>27.81</v>
      </c>
      <c r="F456" s="41">
        <v>27.9</v>
      </c>
      <c r="G456" s="41">
        <v>28.42</v>
      </c>
      <c r="H456" s="41">
        <v>28.77</v>
      </c>
      <c r="I456" s="41">
        <v>28.38</v>
      </c>
      <c r="J456" s="41">
        <v>28.45</v>
      </c>
      <c r="K456" s="41">
        <v>29.01</v>
      </c>
      <c r="L456" s="41">
        <v>29</v>
      </c>
      <c r="M456" s="41">
        <v>27.97</v>
      </c>
      <c r="N456" s="72">
        <f t="shared" ref="N456:N473" si="102">AVERAGE(B456:M456)</f>
        <v>28.2075</v>
      </c>
    </row>
    <row r="457" spans="1:14" x14ac:dyDescent="0.25">
      <c r="A457" s="27">
        <v>2003</v>
      </c>
      <c r="B457" s="41">
        <v>27.53</v>
      </c>
      <c r="C457" s="41">
        <v>27.15</v>
      </c>
      <c r="D457" s="41">
        <v>28.41</v>
      </c>
      <c r="E457" s="41">
        <v>29.04</v>
      </c>
      <c r="F457" s="41">
        <v>29.6</v>
      </c>
      <c r="G457" s="41">
        <v>29.47</v>
      </c>
      <c r="H457" s="41">
        <v>29.34</v>
      </c>
      <c r="I457" s="41">
        <v>29.19</v>
      </c>
      <c r="J457" s="41">
        <v>29.4</v>
      </c>
      <c r="K457" s="41">
        <v>29.96</v>
      </c>
      <c r="L457" s="41">
        <v>29.55</v>
      </c>
      <c r="M457" s="41">
        <v>28.21</v>
      </c>
      <c r="N457" s="72">
        <f t="shared" si="102"/>
        <v>28.904166666666665</v>
      </c>
    </row>
    <row r="458" spans="1:14" x14ac:dyDescent="0.25">
      <c r="A458" s="27">
        <v>2004</v>
      </c>
      <c r="B458" s="41">
        <v>27.69</v>
      </c>
      <c r="C458" s="41">
        <v>27.8</v>
      </c>
      <c r="D458" s="41">
        <v>27.69</v>
      </c>
      <c r="E458" s="41">
        <v>28.22</v>
      </c>
      <c r="F458" s="41">
        <v>28.47</v>
      </c>
      <c r="G458" s="41">
        <v>28.79</v>
      </c>
      <c r="H458" s="41">
        <v>28.84</v>
      </c>
      <c r="I458" s="41">
        <v>28.78</v>
      </c>
      <c r="J458" s="41">
        <v>29.21</v>
      </c>
      <c r="K458" s="41">
        <v>30.09</v>
      </c>
      <c r="L458" s="41">
        <v>29.64</v>
      </c>
      <c r="M458" s="41">
        <v>28.51</v>
      </c>
      <c r="N458" s="72">
        <f t="shared" si="102"/>
        <v>28.644166666666663</v>
      </c>
    </row>
    <row r="459" spans="1:14" x14ac:dyDescent="0.25">
      <c r="A459" s="27">
        <v>2005</v>
      </c>
      <c r="B459" s="41">
        <v>27.74</v>
      </c>
      <c r="C459" s="41">
        <v>27.1</v>
      </c>
      <c r="D459" s="41">
        <v>27.91</v>
      </c>
      <c r="E459" s="41">
        <v>28.8</v>
      </c>
      <c r="F459" s="41">
        <v>29.49</v>
      </c>
      <c r="G459" s="41">
        <v>30.16</v>
      </c>
      <c r="H459" s="41">
        <v>30.95</v>
      </c>
      <c r="I459" s="41">
        <v>30.49</v>
      </c>
      <c r="J459" s="41">
        <v>29.95</v>
      </c>
      <c r="K459" s="41">
        <v>30.07</v>
      </c>
      <c r="L459" s="41">
        <v>28.98</v>
      </c>
      <c r="M459" s="41">
        <v>28.62</v>
      </c>
      <c r="N459" s="72">
        <f t="shared" si="102"/>
        <v>29.188333333333333</v>
      </c>
    </row>
    <row r="460" spans="1:14" x14ac:dyDescent="0.25">
      <c r="A460" s="27">
        <v>2006</v>
      </c>
      <c r="B460" s="41">
        <v>27.87</v>
      </c>
      <c r="C460" s="41">
        <v>27.72</v>
      </c>
      <c r="D460" s="41">
        <v>27.71</v>
      </c>
      <c r="E460" s="41">
        <v>28.13</v>
      </c>
      <c r="F460" s="41">
        <v>29.15</v>
      </c>
      <c r="G460" s="41">
        <v>29.4</v>
      </c>
      <c r="H460" s="41">
        <v>29.51</v>
      </c>
      <c r="I460" s="41">
        <v>29.19</v>
      </c>
      <c r="J460" s="41">
        <v>29.31</v>
      </c>
      <c r="K460" s="41">
        <v>29.78</v>
      </c>
      <c r="L460" s="41">
        <v>29.43</v>
      </c>
      <c r="M460" s="41">
        <v>28.17</v>
      </c>
      <c r="N460" s="72">
        <f t="shared" si="102"/>
        <v>28.780833333333334</v>
      </c>
    </row>
    <row r="461" spans="1:14" x14ac:dyDescent="0.25">
      <c r="A461" s="27">
        <v>2007</v>
      </c>
      <c r="B461" s="41">
        <v>28.12</v>
      </c>
      <c r="C461" s="41">
        <v>27.86</v>
      </c>
      <c r="D461" s="41">
        <v>28.42</v>
      </c>
      <c r="E461" s="41">
        <v>28.96</v>
      </c>
      <c r="F461" s="41">
        <v>29.67</v>
      </c>
      <c r="G461" s="41">
        <v>29.84</v>
      </c>
      <c r="H461" s="41">
        <v>29.34</v>
      </c>
      <c r="I461" s="41">
        <v>29.47</v>
      </c>
      <c r="J461" s="41">
        <v>30.06</v>
      </c>
      <c r="K461" s="41">
        <v>30.38</v>
      </c>
      <c r="L461" s="41">
        <v>28.94</v>
      </c>
      <c r="M461" s="41">
        <v>27.71</v>
      </c>
      <c r="N461" s="72">
        <f t="shared" si="102"/>
        <v>29.064166666666665</v>
      </c>
    </row>
    <row r="462" spans="1:14" x14ac:dyDescent="0.25">
      <c r="A462" s="27">
        <v>2008</v>
      </c>
      <c r="B462" s="41">
        <v>27.43</v>
      </c>
      <c r="C462" s="41">
        <v>27.64</v>
      </c>
      <c r="D462" s="41">
        <v>27.99</v>
      </c>
      <c r="E462" s="41">
        <v>28.15</v>
      </c>
      <c r="F462" s="41">
        <v>28.6</v>
      </c>
      <c r="G462" s="41">
        <v>29.15</v>
      </c>
      <c r="H462" s="41">
        <v>29.13</v>
      </c>
      <c r="I462" s="41">
        <v>28.94</v>
      </c>
      <c r="J462" s="41">
        <v>29.35</v>
      </c>
      <c r="K462" s="41">
        <v>30.05</v>
      </c>
      <c r="L462" s="41">
        <v>29.67</v>
      </c>
      <c r="M462" s="41">
        <v>28.09</v>
      </c>
      <c r="N462" s="72">
        <f t="shared" si="102"/>
        <v>28.682500000000001</v>
      </c>
    </row>
    <row r="463" spans="1:14" x14ac:dyDescent="0.25">
      <c r="A463" s="27">
        <v>2009</v>
      </c>
      <c r="B463" s="41">
        <v>27.53</v>
      </c>
      <c r="C463" s="41">
        <v>27.23</v>
      </c>
      <c r="D463" s="41">
        <v>27.03</v>
      </c>
      <c r="E463" s="41">
        <v>27.98</v>
      </c>
      <c r="F463" s="41">
        <v>28.61</v>
      </c>
      <c r="G463" s="41">
        <v>29.29</v>
      </c>
      <c r="H463" s="41">
        <v>29.81</v>
      </c>
      <c r="I463" s="41">
        <v>29.15</v>
      </c>
      <c r="J463" s="41">
        <v>29.29</v>
      </c>
      <c r="K463" s="41">
        <v>29.53</v>
      </c>
      <c r="L463" s="41">
        <v>29.37</v>
      </c>
      <c r="M463" s="41">
        <v>28.64</v>
      </c>
      <c r="N463" s="72">
        <f t="shared" si="102"/>
        <v>28.621666666666666</v>
      </c>
    </row>
    <row r="464" spans="1:14" x14ac:dyDescent="0.25">
      <c r="A464" s="27">
        <v>2010</v>
      </c>
      <c r="B464" s="41">
        <v>27.58</v>
      </c>
      <c r="C464" s="41">
        <v>27.75</v>
      </c>
      <c r="D464" s="41">
        <v>27.67</v>
      </c>
      <c r="E464" s="41">
        <v>28.35</v>
      </c>
      <c r="F464" s="41">
        <v>29.22</v>
      </c>
      <c r="G464" s="41">
        <v>29.7</v>
      </c>
      <c r="H464" s="41">
        <v>29.79</v>
      </c>
      <c r="I464" s="41">
        <v>30.16</v>
      </c>
      <c r="J464" s="41">
        <v>30.33</v>
      </c>
      <c r="K464" s="41">
        <v>29.52</v>
      </c>
      <c r="L464" s="41">
        <v>28.65</v>
      </c>
      <c r="M464" s="41">
        <v>27.56</v>
      </c>
      <c r="N464" s="72">
        <f t="shared" si="102"/>
        <v>28.856666666666658</v>
      </c>
    </row>
    <row r="465" spans="1:14" x14ac:dyDescent="0.25">
      <c r="A465" s="27">
        <v>2011</v>
      </c>
      <c r="B465" s="41">
        <v>26.53</v>
      </c>
      <c r="C465" s="41">
        <v>27.26</v>
      </c>
      <c r="D465" s="41">
        <v>27.89</v>
      </c>
      <c r="E465" s="41">
        <v>28.36</v>
      </c>
      <c r="F465" s="41">
        <v>29.12</v>
      </c>
      <c r="G465" s="41">
        <v>29.58</v>
      </c>
      <c r="H465" s="41">
        <v>29.82</v>
      </c>
      <c r="I465" s="41">
        <v>29.72</v>
      </c>
      <c r="J465" s="41">
        <v>30.11</v>
      </c>
      <c r="K465" s="41">
        <v>30.38</v>
      </c>
      <c r="L465" s="41">
        <v>29.09</v>
      </c>
      <c r="M465" s="41">
        <v>27.64</v>
      </c>
      <c r="N465" s="72">
        <f t="shared" si="102"/>
        <v>28.791666666666661</v>
      </c>
    </row>
    <row r="466" spans="1:14" x14ac:dyDescent="0.25">
      <c r="A466" s="27">
        <v>2012</v>
      </c>
      <c r="B466" s="41">
        <v>27.4</v>
      </c>
      <c r="C466" s="41">
        <v>27.69</v>
      </c>
      <c r="D466" s="41">
        <v>27.72</v>
      </c>
      <c r="E466" s="41">
        <v>28.28</v>
      </c>
      <c r="F466" s="41">
        <v>28.91</v>
      </c>
      <c r="G466" s="41">
        <v>29.64</v>
      </c>
      <c r="H466" s="41">
        <v>29.5</v>
      </c>
      <c r="I466" s="41">
        <v>29.02</v>
      </c>
      <c r="J466" s="41">
        <v>29.39</v>
      </c>
      <c r="K466" s="41">
        <v>29.62</v>
      </c>
      <c r="L466" s="41">
        <v>28.65</v>
      </c>
      <c r="M466" s="41">
        <v>27.43</v>
      </c>
      <c r="N466" s="72">
        <f t="shared" si="102"/>
        <v>28.604166666666668</v>
      </c>
    </row>
    <row r="467" spans="1:14" x14ac:dyDescent="0.25">
      <c r="A467" s="27">
        <v>2013</v>
      </c>
      <c r="B467" s="41">
        <v>27.8</v>
      </c>
      <c r="C467" s="41">
        <v>28.02</v>
      </c>
      <c r="D467" s="41">
        <v>27.45</v>
      </c>
      <c r="E467" s="41">
        <v>28.4</v>
      </c>
      <c r="F467" s="41">
        <v>28.95</v>
      </c>
      <c r="G467" s="41">
        <v>29.1</v>
      </c>
      <c r="H467" s="41">
        <v>29.38</v>
      </c>
      <c r="I467" s="41">
        <v>29.36</v>
      </c>
      <c r="J467" s="41">
        <v>29.62</v>
      </c>
      <c r="K467" s="41">
        <v>29.92</v>
      </c>
      <c r="L467" s="41">
        <v>30.05</v>
      </c>
      <c r="M467" s="41">
        <v>29.47</v>
      </c>
      <c r="N467" s="72">
        <f t="shared" si="102"/>
        <v>28.959999999999997</v>
      </c>
    </row>
    <row r="468" spans="1:14" x14ac:dyDescent="0.25">
      <c r="A468" s="27">
        <v>2014</v>
      </c>
      <c r="B468" s="41">
        <v>28.3</v>
      </c>
      <c r="C468" s="41">
        <v>27.84</v>
      </c>
      <c r="D468" s="41">
        <v>28.32</v>
      </c>
      <c r="E468" s="41">
        <v>28.95</v>
      </c>
      <c r="F468" s="41">
        <v>29.37</v>
      </c>
      <c r="G468" s="41">
        <v>29.57</v>
      </c>
      <c r="H468" s="41">
        <v>29.1</v>
      </c>
      <c r="I468" s="41">
        <v>28.9</v>
      </c>
      <c r="J468" s="41">
        <v>29.08</v>
      </c>
      <c r="K468" s="41">
        <v>29.37</v>
      </c>
      <c r="L468" s="41">
        <v>29.75</v>
      </c>
      <c r="M468" s="41">
        <v>28.38</v>
      </c>
      <c r="N468" s="72">
        <f t="shared" si="102"/>
        <v>28.910833333333333</v>
      </c>
    </row>
    <row r="469" spans="1:14" x14ac:dyDescent="0.25">
      <c r="A469" s="27">
        <v>2015</v>
      </c>
      <c r="B469" s="41">
        <v>27.78</v>
      </c>
      <c r="C469" s="41">
        <v>27.62</v>
      </c>
      <c r="D469" s="41">
        <v>27.92</v>
      </c>
      <c r="E469" s="41">
        <v>28.37</v>
      </c>
      <c r="G469" s="41"/>
      <c r="H469" s="41">
        <v>28.98</v>
      </c>
      <c r="I469" s="41">
        <v>28.78</v>
      </c>
      <c r="J469" s="41">
        <v>29.11</v>
      </c>
      <c r="K469" s="41">
        <v>29.63</v>
      </c>
      <c r="L469" s="41">
        <v>30.11</v>
      </c>
      <c r="M469" s="41">
        <v>29.35</v>
      </c>
      <c r="N469" s="72"/>
    </row>
    <row r="470" spans="1:14" x14ac:dyDescent="0.25">
      <c r="A470" s="27">
        <v>2016</v>
      </c>
      <c r="B470" s="41">
        <v>28.83</v>
      </c>
      <c r="C470" s="41">
        <v>27.99</v>
      </c>
      <c r="D470" s="41">
        <v>28.36</v>
      </c>
      <c r="E470" s="41">
        <v>29.31</v>
      </c>
      <c r="F470" s="41">
        <v>29.76</v>
      </c>
      <c r="G470" s="41">
        <v>30.09</v>
      </c>
      <c r="H470" s="41">
        <v>30.11</v>
      </c>
      <c r="I470" s="41">
        <v>29.58</v>
      </c>
      <c r="J470" s="41">
        <v>29.75</v>
      </c>
      <c r="K470" s="41">
        <v>30.29</v>
      </c>
      <c r="L470" s="41">
        <v>29.62</v>
      </c>
      <c r="M470" s="41">
        <v>28.79</v>
      </c>
      <c r="N470" s="72">
        <f t="shared" si="102"/>
        <v>29.373333333333335</v>
      </c>
    </row>
    <row r="471" spans="1:14" x14ac:dyDescent="0.25">
      <c r="A471" s="27">
        <v>2017</v>
      </c>
      <c r="B471" s="41">
        <v>27.88</v>
      </c>
      <c r="C471" s="41">
        <v>27.96</v>
      </c>
      <c r="D471" s="41">
        <v>28.23</v>
      </c>
      <c r="E471" s="41">
        <v>28.93</v>
      </c>
      <c r="F471" s="41">
        <v>29.78</v>
      </c>
      <c r="G471" s="41">
        <v>30.18</v>
      </c>
      <c r="H471" s="41">
        <v>30.02</v>
      </c>
      <c r="I471" s="41">
        <v>29.94</v>
      </c>
      <c r="J471" s="41">
        <v>29.97</v>
      </c>
      <c r="K471" s="41">
        <v>30.4</v>
      </c>
      <c r="L471" s="41">
        <v>30.49</v>
      </c>
      <c r="M471" s="41">
        <v>27.86</v>
      </c>
      <c r="N471" s="72">
        <f t="shared" si="102"/>
        <v>29.303333333333331</v>
      </c>
    </row>
    <row r="472" spans="1:14" x14ac:dyDescent="0.25">
      <c r="A472" s="27">
        <v>2018</v>
      </c>
      <c r="B472" s="41">
        <v>27.01</v>
      </c>
      <c r="C472" s="41">
        <v>27.1</v>
      </c>
      <c r="D472" s="41">
        <v>27.7</v>
      </c>
      <c r="E472" s="41">
        <v>28.53</v>
      </c>
      <c r="F472" s="41">
        <v>29.088999999999999</v>
      </c>
      <c r="G472" s="41">
        <v>29.704000000000001</v>
      </c>
      <c r="H472" s="41">
        <v>29.173999999999999</v>
      </c>
      <c r="I472" s="41">
        <v>28.788</v>
      </c>
      <c r="J472" s="41">
        <v>29.045000000000002</v>
      </c>
      <c r="K472" s="41">
        <v>29.56</v>
      </c>
      <c r="L472" s="41">
        <v>29.542000000000002</v>
      </c>
      <c r="M472" s="41">
        <v>28.84</v>
      </c>
      <c r="N472" s="72">
        <f t="shared" si="102"/>
        <v>28.673500000000004</v>
      </c>
    </row>
    <row r="473" spans="1:14" x14ac:dyDescent="0.25">
      <c r="A473" s="27">
        <v>2019</v>
      </c>
      <c r="B473" s="41">
        <v>28.207000000000001</v>
      </c>
      <c r="C473" s="41">
        <v>28.183</v>
      </c>
      <c r="D473" s="41">
        <v>28.24</v>
      </c>
      <c r="E473" s="41">
        <v>28.48</v>
      </c>
      <c r="F473" s="41">
        <v>28.988</v>
      </c>
      <c r="G473" s="41">
        <v>29.731000000000002</v>
      </c>
      <c r="H473" s="41">
        <v>29.431000000000001</v>
      </c>
      <c r="I473" s="41">
        <v>29.138999999999999</v>
      </c>
      <c r="J473" s="41">
        <v>29.434000000000001</v>
      </c>
      <c r="K473" s="41">
        <v>30.177</v>
      </c>
      <c r="L473" s="41">
        <v>30.382999999999999</v>
      </c>
      <c r="M473" s="41">
        <v>29.288</v>
      </c>
      <c r="N473" s="72">
        <f t="shared" si="102"/>
        <v>29.140083333333337</v>
      </c>
    </row>
    <row r="474" spans="1:14" x14ac:dyDescent="0.25">
      <c r="A474" s="27">
        <v>2020</v>
      </c>
      <c r="B474" s="41">
        <v>28.684000000000001</v>
      </c>
      <c r="C474" s="41">
        <v>28.204999999999998</v>
      </c>
      <c r="D474" s="41">
        <v>28.855</v>
      </c>
      <c r="E474" s="41">
        <v>29.082000000000001</v>
      </c>
      <c r="F474" s="41">
        <v>29.238</v>
      </c>
      <c r="G474" s="41">
        <v>29.995999999999999</v>
      </c>
      <c r="H474" s="41">
        <v>29.869</v>
      </c>
      <c r="I474" s="41">
        <v>29.931000000000001</v>
      </c>
      <c r="J474" s="41">
        <v>30.291</v>
      </c>
      <c r="K474" s="41">
        <v>30.215</v>
      </c>
      <c r="L474" s="41">
        <v>30.324000000000002</v>
      </c>
      <c r="M474" s="41">
        <v>29.620999999999999</v>
      </c>
      <c r="N474" s="72">
        <f>AVERAGE(B474:M474)</f>
        <v>29.525916666666664</v>
      </c>
    </row>
    <row r="475" spans="1:14" x14ac:dyDescent="0.25">
      <c r="A475" s="27">
        <v>2021</v>
      </c>
      <c r="B475" s="41">
        <v>28.57</v>
      </c>
      <c r="C475" s="41">
        <v>28.126000000000001</v>
      </c>
      <c r="D475" s="41">
        <v>28.297999999999998</v>
      </c>
      <c r="E475" s="41">
        <v>28.492999999999999</v>
      </c>
      <c r="F475" s="41">
        <v>28.922000000000001</v>
      </c>
      <c r="G475" s="41">
        <v>29.329000000000001</v>
      </c>
      <c r="H475" s="41">
        <v>29.553999999999998</v>
      </c>
      <c r="I475" s="41">
        <v>29.283000000000001</v>
      </c>
      <c r="J475" s="41">
        <v>29.617999999999999</v>
      </c>
      <c r="K475" s="41">
        <v>29.966000000000001</v>
      </c>
      <c r="L475" s="41">
        <v>29.62</v>
      </c>
      <c r="M475" s="41">
        <v>28.452000000000002</v>
      </c>
      <c r="N475" s="72">
        <f>AVERAGE(B475:M475)</f>
        <v>29.01925</v>
      </c>
    </row>
    <row r="476" spans="1:14" x14ac:dyDescent="0.25">
      <c r="A476" s="27">
        <v>2022</v>
      </c>
      <c r="B476" s="41">
        <v>28.379000000000001</v>
      </c>
      <c r="C476" s="41">
        <v>28.1</v>
      </c>
      <c r="D476" s="41"/>
      <c r="E476" s="41"/>
      <c r="F476" s="41"/>
      <c r="G476" s="41"/>
      <c r="H476" s="41"/>
      <c r="I476" s="41"/>
      <c r="J476" s="41"/>
      <c r="K476" s="41"/>
      <c r="L476" s="41"/>
      <c r="M476" s="41"/>
      <c r="N476" s="72"/>
    </row>
    <row r="477" spans="1:14" x14ac:dyDescent="0.25">
      <c r="A477" s="27">
        <v>2023</v>
      </c>
      <c r="B477" s="41"/>
      <c r="C477" s="41"/>
      <c r="D477" s="41"/>
      <c r="E477" s="41"/>
      <c r="F477" s="41"/>
      <c r="G477" s="41"/>
      <c r="H477" s="41"/>
      <c r="I477" s="41"/>
      <c r="J477" s="41"/>
      <c r="K477" s="41"/>
      <c r="L477" s="41"/>
      <c r="M477" s="41"/>
      <c r="N477" s="72"/>
    </row>
    <row r="478" spans="1:14" x14ac:dyDescent="0.25">
      <c r="A478" s="27">
        <v>2024</v>
      </c>
      <c r="B478" s="41"/>
      <c r="C478" s="41"/>
      <c r="D478" s="41"/>
      <c r="E478" s="41"/>
      <c r="F478" s="41"/>
      <c r="G478" s="41"/>
      <c r="H478" s="41"/>
      <c r="I478" s="41"/>
      <c r="J478" s="41"/>
      <c r="K478" s="41"/>
      <c r="L478" s="41"/>
      <c r="M478" s="41"/>
      <c r="N478" s="72"/>
    </row>
    <row r="479" spans="1:14" x14ac:dyDescent="0.25">
      <c r="A479" s="27">
        <v>2025</v>
      </c>
      <c r="B479" s="41"/>
      <c r="C479" s="41"/>
      <c r="D479" s="41"/>
      <c r="E479" s="41"/>
      <c r="F479" s="41"/>
      <c r="G479" s="41"/>
      <c r="H479" s="41"/>
      <c r="I479" s="41"/>
      <c r="J479" s="41"/>
      <c r="K479" s="41"/>
      <c r="L479" s="41"/>
      <c r="M479" s="41"/>
      <c r="N479" s="72"/>
    </row>
    <row r="480" spans="1:14" x14ac:dyDescent="0.25">
      <c r="A480" s="27">
        <v>2026</v>
      </c>
      <c r="B480" s="41"/>
      <c r="C480" s="41"/>
      <c r="D480" s="41"/>
      <c r="E480" s="41"/>
      <c r="F480" s="41"/>
      <c r="G480" s="41"/>
      <c r="H480" s="41"/>
      <c r="I480" s="41"/>
      <c r="J480" s="41"/>
      <c r="K480" s="41"/>
      <c r="L480" s="41"/>
      <c r="M480" s="41"/>
      <c r="N480" s="72"/>
    </row>
    <row r="481" spans="1:14" x14ac:dyDescent="0.25">
      <c r="A481" s="27">
        <v>2027</v>
      </c>
      <c r="B481" s="41"/>
      <c r="C481" s="41"/>
      <c r="D481" s="41"/>
      <c r="E481" s="41"/>
      <c r="F481" s="41"/>
      <c r="G481" s="41"/>
      <c r="H481" s="41"/>
      <c r="I481" s="41"/>
      <c r="J481" s="41"/>
      <c r="K481" s="41"/>
      <c r="L481" s="41"/>
      <c r="M481" s="41"/>
      <c r="N481" s="72"/>
    </row>
    <row r="482" spans="1:14" x14ac:dyDescent="0.25">
      <c r="A482" s="3"/>
    </row>
    <row r="483" spans="1:14" x14ac:dyDescent="0.25">
      <c r="A483" s="27" t="s">
        <v>78</v>
      </c>
      <c r="B483" s="41">
        <f t="shared" ref="B483:N483" si="103">AVERAGE(B453:B481)</f>
        <v>27.778181818181817</v>
      </c>
      <c r="C483" s="41">
        <f t="shared" si="103"/>
        <v>27.662909090909093</v>
      </c>
      <c r="D483" s="41">
        <f t="shared" si="103"/>
        <v>27.937409090909092</v>
      </c>
      <c r="E483" s="41">
        <f t="shared" si="103"/>
        <v>28.507045454545452</v>
      </c>
      <c r="F483" s="41">
        <f t="shared" si="103"/>
        <v>29.060333333333347</v>
      </c>
      <c r="G483" s="41">
        <f t="shared" si="103"/>
        <v>29.498095238095235</v>
      </c>
      <c r="H483" s="41">
        <f t="shared" si="103"/>
        <v>29.443545454545458</v>
      </c>
      <c r="I483" s="41">
        <f t="shared" si="103"/>
        <v>29.220478260869573</v>
      </c>
      <c r="J483" s="41">
        <f t="shared" si="103"/>
        <v>29.484260869565219</v>
      </c>
      <c r="K483" s="41">
        <f t="shared" si="103"/>
        <v>29.873545454545454</v>
      </c>
      <c r="L483" s="41">
        <f t="shared" si="103"/>
        <v>29.442681818181814</v>
      </c>
      <c r="M483" s="41">
        <f t="shared" si="103"/>
        <v>28.373227272727274</v>
      </c>
      <c r="N483" s="72">
        <f t="shared" si="103"/>
        <v>28.908004385964912</v>
      </c>
    </row>
    <row r="484" spans="1:14" x14ac:dyDescent="0.25">
      <c r="A484" s="27" t="s">
        <v>79</v>
      </c>
      <c r="B484" s="41">
        <f t="shared" ref="B484:N484" si="104">STDEV(B453:B481)</f>
        <v>0.59568181314425095</v>
      </c>
      <c r="C484" s="41">
        <f t="shared" si="104"/>
        <v>0.40771277344192358</v>
      </c>
      <c r="D484" s="41">
        <f t="shared" si="104"/>
        <v>0.44484033080805507</v>
      </c>
      <c r="E484" s="41">
        <f t="shared" si="104"/>
        <v>0.40120538348863138</v>
      </c>
      <c r="F484" s="41">
        <f t="shared" si="104"/>
        <v>0.47273939261852704</v>
      </c>
      <c r="G484" s="41">
        <f t="shared" si="104"/>
        <v>0.45881138878213373</v>
      </c>
      <c r="H484" s="41">
        <f t="shared" si="104"/>
        <v>0.55342644603310287</v>
      </c>
      <c r="I484" s="41">
        <f t="shared" si="104"/>
        <v>0.54616721295398973</v>
      </c>
      <c r="J484" s="41">
        <f t="shared" si="104"/>
        <v>0.47945937522392706</v>
      </c>
      <c r="K484" s="41">
        <f t="shared" si="104"/>
        <v>0.37706343122720187</v>
      </c>
      <c r="L484" s="41">
        <f t="shared" si="104"/>
        <v>0.61491194773170865</v>
      </c>
      <c r="M484" s="41">
        <f t="shared" si="104"/>
        <v>0.66900850103632781</v>
      </c>
      <c r="N484" s="72">
        <f t="shared" si="104"/>
        <v>0.31617290388242886</v>
      </c>
    </row>
    <row r="485" spans="1:14" x14ac:dyDescent="0.25">
      <c r="A485" s="27" t="s">
        <v>80</v>
      </c>
      <c r="B485" s="41">
        <f t="shared" ref="B485:N485" si="105">B484/B483*100</f>
        <v>2.1444233357071476</v>
      </c>
      <c r="C485" s="41">
        <f t="shared" si="105"/>
        <v>1.4738608007641212</v>
      </c>
      <c r="D485" s="41">
        <f t="shared" si="105"/>
        <v>1.5922748217650839</v>
      </c>
      <c r="E485" s="41">
        <f t="shared" si="105"/>
        <v>1.407390268235108</v>
      </c>
      <c r="F485" s="41">
        <f t="shared" si="105"/>
        <v>1.6267514456769026</v>
      </c>
      <c r="G485" s="41">
        <f t="shared" si="105"/>
        <v>1.555393272273401</v>
      </c>
      <c r="H485" s="41">
        <f t="shared" si="105"/>
        <v>1.8796189028507966</v>
      </c>
      <c r="I485" s="41">
        <f t="shared" si="105"/>
        <v>1.8691248243030514</v>
      </c>
      <c r="J485" s="41">
        <f t="shared" si="105"/>
        <v>1.6261536191970252</v>
      </c>
      <c r="K485" s="41">
        <f t="shared" si="105"/>
        <v>1.2621984618495599</v>
      </c>
      <c r="L485" s="41">
        <f t="shared" si="105"/>
        <v>2.0885052235696153</v>
      </c>
      <c r="M485" s="41">
        <f t="shared" si="105"/>
        <v>2.3578865195902043</v>
      </c>
      <c r="N485" s="72">
        <f t="shared" si="105"/>
        <v>1.0937209627515261</v>
      </c>
    </row>
    <row r="486" spans="1:14" x14ac:dyDescent="0.25">
      <c r="A486" s="27" t="s">
        <v>81</v>
      </c>
      <c r="B486" s="41">
        <f t="shared" ref="B486:N486" si="106">MIN(B453:B481)</f>
        <v>26.53</v>
      </c>
      <c r="C486" s="41">
        <f t="shared" si="106"/>
        <v>26.76</v>
      </c>
      <c r="D486" s="41">
        <f t="shared" si="106"/>
        <v>27.03</v>
      </c>
      <c r="E486" s="41">
        <f t="shared" si="106"/>
        <v>27.81</v>
      </c>
      <c r="F486" s="41">
        <f t="shared" si="106"/>
        <v>27.9</v>
      </c>
      <c r="G486" s="41">
        <f t="shared" si="106"/>
        <v>28.42</v>
      </c>
      <c r="H486" s="41">
        <f t="shared" si="106"/>
        <v>28.32</v>
      </c>
      <c r="I486" s="41">
        <f t="shared" si="106"/>
        <v>28.38</v>
      </c>
      <c r="J486" s="41">
        <f t="shared" si="106"/>
        <v>28.45</v>
      </c>
      <c r="K486" s="41">
        <f t="shared" si="106"/>
        <v>29.01</v>
      </c>
      <c r="L486" s="41">
        <f t="shared" si="106"/>
        <v>28.3</v>
      </c>
      <c r="M486" s="41">
        <f t="shared" si="106"/>
        <v>27.28</v>
      </c>
      <c r="N486" s="72">
        <f t="shared" si="106"/>
        <v>28.2075</v>
      </c>
    </row>
    <row r="487" spans="1:14" x14ac:dyDescent="0.25">
      <c r="A487" s="27" t="s">
        <v>82</v>
      </c>
      <c r="B487" s="41">
        <f t="shared" ref="B487:N487" si="107">MAX(B453:B481)</f>
        <v>28.83</v>
      </c>
      <c r="C487" s="41">
        <f t="shared" si="107"/>
        <v>28.204999999999998</v>
      </c>
      <c r="D487" s="41">
        <f t="shared" si="107"/>
        <v>28.855</v>
      </c>
      <c r="E487" s="41">
        <f t="shared" si="107"/>
        <v>29.31</v>
      </c>
      <c r="F487" s="41">
        <f t="shared" si="107"/>
        <v>29.78</v>
      </c>
      <c r="G487" s="41">
        <f t="shared" si="107"/>
        <v>30.18</v>
      </c>
      <c r="H487" s="41">
        <f t="shared" si="107"/>
        <v>30.95</v>
      </c>
      <c r="I487" s="41">
        <f t="shared" si="107"/>
        <v>30.49</v>
      </c>
      <c r="J487" s="41">
        <f t="shared" si="107"/>
        <v>30.33</v>
      </c>
      <c r="K487" s="41">
        <f t="shared" si="107"/>
        <v>30.4</v>
      </c>
      <c r="L487" s="41">
        <f t="shared" si="107"/>
        <v>30.49</v>
      </c>
      <c r="M487" s="41">
        <f t="shared" si="107"/>
        <v>29.620999999999999</v>
      </c>
      <c r="N487" s="72">
        <f t="shared" si="107"/>
        <v>29.525916666666664</v>
      </c>
    </row>
    <row r="488" spans="1:14" x14ac:dyDescent="0.25">
      <c r="A488" s="27" t="s">
        <v>83</v>
      </c>
      <c r="B488" s="41">
        <f t="shared" ref="B488:N488" si="108">QUARTILE(B453:B481,1)</f>
        <v>27.53</v>
      </c>
      <c r="C488" s="41">
        <f t="shared" si="108"/>
        <v>27.315000000000001</v>
      </c>
      <c r="D488" s="41">
        <f t="shared" si="108"/>
        <v>27.692500000000003</v>
      </c>
      <c r="E488" s="41">
        <f t="shared" si="108"/>
        <v>28.234999999999999</v>
      </c>
      <c r="F488" s="41">
        <f t="shared" si="108"/>
        <v>28.86</v>
      </c>
      <c r="G488" s="41">
        <f t="shared" si="108"/>
        <v>29.29</v>
      </c>
      <c r="H488" s="41">
        <f t="shared" si="108"/>
        <v>29.107500000000002</v>
      </c>
      <c r="I488" s="41">
        <f t="shared" si="108"/>
        <v>28.783999999999999</v>
      </c>
      <c r="J488" s="41">
        <f t="shared" si="108"/>
        <v>29.16</v>
      </c>
      <c r="K488" s="41">
        <f t="shared" si="108"/>
        <v>29.574999999999999</v>
      </c>
      <c r="L488" s="41">
        <f t="shared" si="108"/>
        <v>28.984999999999999</v>
      </c>
      <c r="M488" s="41">
        <f t="shared" si="108"/>
        <v>27.887499999999999</v>
      </c>
      <c r="N488" s="72">
        <f t="shared" si="108"/>
        <v>28.678000000000004</v>
      </c>
    </row>
    <row r="489" spans="1:14" x14ac:dyDescent="0.25">
      <c r="A489" s="27" t="s">
        <v>84</v>
      </c>
      <c r="B489" s="41">
        <f t="shared" ref="B489:N489" si="109">QUARTILE(B453:B481,2)</f>
        <v>27.759999999999998</v>
      </c>
      <c r="C489" s="41">
        <f t="shared" si="109"/>
        <v>27.734999999999999</v>
      </c>
      <c r="D489" s="41">
        <f t="shared" si="109"/>
        <v>27.914999999999999</v>
      </c>
      <c r="E489" s="41">
        <f t="shared" si="109"/>
        <v>28.439999999999998</v>
      </c>
      <c r="F489" s="41">
        <f t="shared" si="109"/>
        <v>29.088999999999999</v>
      </c>
      <c r="G489" s="41">
        <f t="shared" si="109"/>
        <v>29.57</v>
      </c>
      <c r="H489" s="41">
        <f t="shared" si="109"/>
        <v>29.4055</v>
      </c>
      <c r="I489" s="41">
        <f t="shared" si="109"/>
        <v>29.15</v>
      </c>
      <c r="J489" s="41">
        <f t="shared" si="109"/>
        <v>29.4</v>
      </c>
      <c r="K489" s="41">
        <f t="shared" si="109"/>
        <v>29.94</v>
      </c>
      <c r="L489" s="41">
        <f t="shared" si="109"/>
        <v>29.545999999999999</v>
      </c>
      <c r="M489" s="41">
        <f t="shared" si="109"/>
        <v>28.354999999999997</v>
      </c>
      <c r="N489" s="72">
        <f t="shared" si="109"/>
        <v>28.904166666666665</v>
      </c>
    </row>
    <row r="490" spans="1:14" x14ac:dyDescent="0.25">
      <c r="A490" s="27" t="s">
        <v>85</v>
      </c>
      <c r="B490" s="41">
        <f t="shared" ref="B490:N490" si="110">QUARTILE(B453:B481,3)</f>
        <v>28.18525</v>
      </c>
      <c r="C490" s="41">
        <f t="shared" si="110"/>
        <v>27.982499999999998</v>
      </c>
      <c r="D490" s="41">
        <f t="shared" si="110"/>
        <v>28.283499999999997</v>
      </c>
      <c r="E490" s="41">
        <f t="shared" si="110"/>
        <v>28.897500000000001</v>
      </c>
      <c r="F490" s="41">
        <f t="shared" si="110"/>
        <v>29.37</v>
      </c>
      <c r="G490" s="41">
        <f t="shared" si="110"/>
        <v>29.731000000000002</v>
      </c>
      <c r="H490" s="41">
        <f t="shared" si="110"/>
        <v>29.805</v>
      </c>
      <c r="I490" s="41">
        <f t="shared" si="110"/>
        <v>29.524999999999999</v>
      </c>
      <c r="J490" s="41">
        <f t="shared" si="110"/>
        <v>29.85</v>
      </c>
      <c r="K490" s="41">
        <f t="shared" si="110"/>
        <v>30.155249999999999</v>
      </c>
      <c r="L490" s="41">
        <f t="shared" si="110"/>
        <v>29.73</v>
      </c>
      <c r="M490" s="41">
        <f t="shared" si="110"/>
        <v>28.752499999999998</v>
      </c>
      <c r="N490" s="72">
        <f t="shared" si="110"/>
        <v>29.102125000000001</v>
      </c>
    </row>
    <row r="491" spans="1:14" x14ac:dyDescent="0.25">
      <c r="A491" s="27"/>
      <c r="B491" s="41"/>
      <c r="C491" s="41"/>
      <c r="D491" s="41"/>
      <c r="E491" s="41"/>
      <c r="F491" s="41"/>
      <c r="G491" s="41"/>
      <c r="H491" s="41"/>
      <c r="I491" s="41"/>
      <c r="J491" s="41"/>
      <c r="K491" s="41"/>
      <c r="L491" s="41"/>
      <c r="M491" s="41"/>
      <c r="N491" s="72"/>
    </row>
    <row r="493" spans="1:14" ht="15.75" x14ac:dyDescent="0.25">
      <c r="A493" s="23" t="s">
        <v>224</v>
      </c>
      <c r="N493" s="37"/>
    </row>
    <row r="494" spans="1:14" ht="15.75" x14ac:dyDescent="0.25">
      <c r="A494" s="24" t="s">
        <v>64</v>
      </c>
      <c r="B494" s="48" t="s">
        <v>65</v>
      </c>
      <c r="C494" s="48" t="s">
        <v>66</v>
      </c>
      <c r="D494" s="48" t="s">
        <v>67</v>
      </c>
      <c r="E494" s="48" t="s">
        <v>68</v>
      </c>
      <c r="F494" s="48" t="s">
        <v>69</v>
      </c>
      <c r="G494" s="48" t="s">
        <v>70</v>
      </c>
      <c r="H494" s="48" t="s">
        <v>71</v>
      </c>
      <c r="I494" s="48" t="s">
        <v>72</v>
      </c>
      <c r="J494" s="48" t="s">
        <v>73</v>
      </c>
      <c r="K494" s="48" t="s">
        <v>74</v>
      </c>
      <c r="L494" s="48" t="s">
        <v>75</v>
      </c>
      <c r="M494" s="48" t="s">
        <v>76</v>
      </c>
      <c r="N494" s="71" t="s">
        <v>77</v>
      </c>
    </row>
    <row r="495" spans="1:14" x14ac:dyDescent="0.25">
      <c r="A495" s="27">
        <v>1999</v>
      </c>
      <c r="E495" s="41">
        <v>28.87</v>
      </c>
      <c r="F495" s="41">
        <v>29.72</v>
      </c>
      <c r="G495" s="41">
        <v>29.45</v>
      </c>
      <c r="H495" s="41">
        <v>28.91</v>
      </c>
      <c r="I495" s="41">
        <v>28.86</v>
      </c>
      <c r="J495" s="41">
        <v>29.86</v>
      </c>
      <c r="K495" s="41">
        <v>29.41</v>
      </c>
      <c r="L495" s="41">
        <v>28.25</v>
      </c>
      <c r="M495" s="41">
        <v>26.38</v>
      </c>
      <c r="N495" s="72"/>
    </row>
    <row r="496" spans="1:14" x14ac:dyDescent="0.25">
      <c r="A496" s="27">
        <v>2000</v>
      </c>
      <c r="B496" s="41">
        <v>26.37</v>
      </c>
      <c r="C496" s="41">
        <v>26.94</v>
      </c>
      <c r="D496" s="41">
        <v>27.38</v>
      </c>
      <c r="E496" s="41">
        <v>28.5</v>
      </c>
      <c r="F496" s="41">
        <v>28.92</v>
      </c>
      <c r="G496" s="41">
        <v>28.99</v>
      </c>
      <c r="H496" s="41">
        <v>28.41</v>
      </c>
      <c r="I496" s="41">
        <v>28.72</v>
      </c>
      <c r="J496" s="41">
        <v>29.85</v>
      </c>
      <c r="K496" s="41">
        <v>29.55</v>
      </c>
      <c r="L496" s="41">
        <v>28.75</v>
      </c>
      <c r="M496" s="41">
        <v>27.94</v>
      </c>
      <c r="N496" s="72"/>
    </row>
    <row r="497" spans="1:14" x14ac:dyDescent="0.25">
      <c r="A497" s="27">
        <v>2001</v>
      </c>
      <c r="B497" s="41">
        <v>27.34</v>
      </c>
      <c r="C497" s="41">
        <v>27.01</v>
      </c>
      <c r="D497" s="41">
        <v>28.02</v>
      </c>
      <c r="E497" s="41">
        <v>27.93</v>
      </c>
      <c r="F497" s="41">
        <v>29.29</v>
      </c>
      <c r="G497" s="41">
        <v>29.23</v>
      </c>
      <c r="H497" s="41">
        <v>28.47</v>
      </c>
      <c r="I497" s="41">
        <v>28.91</v>
      </c>
      <c r="J497" s="41">
        <v>29.29</v>
      </c>
      <c r="K497" s="41">
        <v>29.65</v>
      </c>
      <c r="L497" s="41">
        <v>28.31</v>
      </c>
      <c r="M497" s="41">
        <v>27.64</v>
      </c>
      <c r="N497" s="72">
        <f t="shared" ref="N497:N517" si="111">AVERAGE(B497:M497)</f>
        <v>28.424166666666665</v>
      </c>
    </row>
    <row r="498" spans="1:14" x14ac:dyDescent="0.25">
      <c r="A498" s="27">
        <v>2002</v>
      </c>
      <c r="B498" s="41">
        <v>27.82</v>
      </c>
      <c r="C498" s="41">
        <v>27.63</v>
      </c>
      <c r="F498" s="41">
        <v>30.12</v>
      </c>
      <c r="G498" s="41">
        <v>30.15</v>
      </c>
      <c r="H498" s="41">
        <v>29.05</v>
      </c>
      <c r="I498" s="41">
        <v>28.76</v>
      </c>
      <c r="J498" s="41">
        <v>29.81</v>
      </c>
      <c r="K498" s="41">
        <v>29.5</v>
      </c>
      <c r="L498" s="41">
        <v>28.64</v>
      </c>
      <c r="M498" s="41">
        <v>28.15</v>
      </c>
      <c r="N498" s="72">
        <f t="shared" si="111"/>
        <v>28.963000000000001</v>
      </c>
    </row>
    <row r="499" spans="1:14" x14ac:dyDescent="0.25">
      <c r="A499" s="27">
        <v>2003</v>
      </c>
      <c r="B499" s="41">
        <v>28.11</v>
      </c>
      <c r="C499" s="41">
        <v>28.03</v>
      </c>
      <c r="D499" s="41">
        <v>29.32</v>
      </c>
      <c r="E499" s="41">
        <v>29.59</v>
      </c>
      <c r="F499" s="41">
        <v>29.62</v>
      </c>
      <c r="G499" s="41">
        <v>29.82</v>
      </c>
      <c r="H499" s="41">
        <v>28.94</v>
      </c>
      <c r="I499" s="41">
        <v>28.78</v>
      </c>
      <c r="J499" s="41">
        <v>29.82</v>
      </c>
      <c r="K499" s="41">
        <v>29.88</v>
      </c>
      <c r="L499" s="41">
        <v>28.87</v>
      </c>
      <c r="M499" s="41">
        <v>27.26</v>
      </c>
      <c r="N499" s="72">
        <f t="shared" si="111"/>
        <v>29.003333333333334</v>
      </c>
    </row>
    <row r="500" spans="1:14" x14ac:dyDescent="0.25">
      <c r="A500" s="27">
        <v>2004</v>
      </c>
      <c r="B500" s="41">
        <v>27.33</v>
      </c>
      <c r="C500" s="41">
        <v>28.04</v>
      </c>
      <c r="D500" s="41">
        <v>27.92</v>
      </c>
      <c r="E500" s="41">
        <v>28.92</v>
      </c>
      <c r="F500" s="41">
        <v>28.71</v>
      </c>
      <c r="G500" s="41">
        <v>29.05</v>
      </c>
      <c r="H500" s="41">
        <v>28.49</v>
      </c>
      <c r="I500" s="41">
        <v>28.79</v>
      </c>
      <c r="J500" s="41">
        <v>29.86</v>
      </c>
      <c r="K500" s="41">
        <v>30.11</v>
      </c>
      <c r="L500" s="41">
        <v>28.58</v>
      </c>
      <c r="M500" s="41">
        <v>28.02</v>
      </c>
      <c r="N500" s="72">
        <f t="shared" si="111"/>
        <v>28.651666666666667</v>
      </c>
    </row>
    <row r="501" spans="1:14" x14ac:dyDescent="0.25">
      <c r="A501" s="27">
        <v>2005</v>
      </c>
      <c r="B501" s="41">
        <v>26.72</v>
      </c>
      <c r="C501" s="41">
        <v>27.37</v>
      </c>
      <c r="D501" s="41">
        <v>29.49</v>
      </c>
      <c r="E501" s="41">
        <v>29.35</v>
      </c>
      <c r="F501" s="41">
        <v>30.13</v>
      </c>
      <c r="G501" s="41">
        <v>30.73</v>
      </c>
      <c r="H501" s="41">
        <v>30.33</v>
      </c>
      <c r="I501" s="41">
        <v>29.5</v>
      </c>
      <c r="J501" s="41">
        <v>29.6</v>
      </c>
      <c r="K501" s="41">
        <v>30.36</v>
      </c>
      <c r="L501" s="41">
        <v>28.56</v>
      </c>
      <c r="M501" s="41">
        <v>28.27</v>
      </c>
      <c r="N501" s="72">
        <f t="shared" si="111"/>
        <v>29.200833333333335</v>
      </c>
    </row>
    <row r="502" spans="1:14" x14ac:dyDescent="0.25">
      <c r="A502" s="27">
        <v>2006</v>
      </c>
      <c r="B502" s="41">
        <v>27.78</v>
      </c>
      <c r="C502" s="41">
        <v>27.76</v>
      </c>
      <c r="D502" s="41">
        <v>27.64</v>
      </c>
      <c r="E502" s="41">
        <v>28.67</v>
      </c>
      <c r="F502" s="41">
        <v>29.47</v>
      </c>
      <c r="G502" s="41">
        <v>29.72</v>
      </c>
      <c r="H502" s="41">
        <v>29.41</v>
      </c>
      <c r="I502" s="41">
        <v>29.51</v>
      </c>
      <c r="J502" s="41">
        <v>29.84</v>
      </c>
      <c r="K502" s="41">
        <v>30.08</v>
      </c>
      <c r="L502" s="41">
        <v>29.11</v>
      </c>
      <c r="M502" s="41">
        <v>28.44</v>
      </c>
      <c r="N502" s="72">
        <f t="shared" si="111"/>
        <v>28.952499999999997</v>
      </c>
    </row>
    <row r="503" spans="1:14" x14ac:dyDescent="0.25">
      <c r="A503" s="27">
        <v>2007</v>
      </c>
      <c r="B503" s="41">
        <v>27.8</v>
      </c>
      <c r="C503" s="41">
        <v>28.77</v>
      </c>
      <c r="D503" s="41">
        <v>29.17</v>
      </c>
      <c r="E503" s="41">
        <v>29.41</v>
      </c>
      <c r="F503" s="41">
        <v>29.76</v>
      </c>
      <c r="G503" s="41">
        <v>29.87</v>
      </c>
      <c r="H503" s="41">
        <v>28.87</v>
      </c>
      <c r="I503" s="41">
        <v>29.74</v>
      </c>
      <c r="J503" s="41">
        <v>30.01</v>
      </c>
      <c r="K503" s="41">
        <v>30.32</v>
      </c>
      <c r="L503" s="41">
        <v>29.14</v>
      </c>
      <c r="M503" s="41">
        <v>27.38</v>
      </c>
      <c r="N503" s="72">
        <f t="shared" si="111"/>
        <v>29.186666666666667</v>
      </c>
    </row>
    <row r="504" spans="1:14" x14ac:dyDescent="0.25">
      <c r="A504" s="27">
        <v>2008</v>
      </c>
      <c r="B504" s="41">
        <v>27.34</v>
      </c>
      <c r="C504" s="41">
        <v>27.6</v>
      </c>
      <c r="D504" s="41">
        <v>28.14</v>
      </c>
      <c r="E504" s="41">
        <v>28.57</v>
      </c>
      <c r="F504" s="41">
        <v>29.29</v>
      </c>
      <c r="G504" s="41">
        <v>29.29</v>
      </c>
      <c r="H504" s="41">
        <v>28.94</v>
      </c>
      <c r="I504" s="41">
        <v>29.55</v>
      </c>
      <c r="J504" s="41">
        <v>30.29</v>
      </c>
      <c r="K504" s="41">
        <v>30.12</v>
      </c>
      <c r="L504" s="41">
        <v>28.19</v>
      </c>
      <c r="M504" s="41">
        <v>27.32</v>
      </c>
      <c r="N504" s="72">
        <f t="shared" si="111"/>
        <v>28.72</v>
      </c>
    </row>
    <row r="505" spans="1:14" x14ac:dyDescent="0.25">
      <c r="A505" s="27">
        <v>2009</v>
      </c>
      <c r="B505" s="41">
        <v>27.37</v>
      </c>
      <c r="C505" s="41">
        <v>26.94</v>
      </c>
      <c r="D505" s="41">
        <v>27.24</v>
      </c>
      <c r="E505" s="41">
        <v>28.47</v>
      </c>
      <c r="F505" s="41">
        <v>28.82</v>
      </c>
      <c r="G505" s="41">
        <v>29.31</v>
      </c>
      <c r="H505" s="41">
        <v>28.96</v>
      </c>
      <c r="I505" s="41">
        <v>29</v>
      </c>
      <c r="J505" s="41">
        <v>29.78</v>
      </c>
      <c r="K505" s="41">
        <v>29.44</v>
      </c>
      <c r="L505" s="41">
        <v>28.86</v>
      </c>
      <c r="M505" s="41">
        <v>28.17</v>
      </c>
      <c r="N505" s="72">
        <f t="shared" si="111"/>
        <v>28.530000000000005</v>
      </c>
    </row>
    <row r="506" spans="1:14" x14ac:dyDescent="0.25">
      <c r="A506" s="27">
        <v>2010</v>
      </c>
      <c r="B506" s="41">
        <v>27.98</v>
      </c>
      <c r="C506" s="41">
        <v>28.2</v>
      </c>
      <c r="D506" s="41">
        <v>28.23</v>
      </c>
      <c r="E506" s="41">
        <v>29.13</v>
      </c>
      <c r="F506" s="41">
        <v>29.74</v>
      </c>
      <c r="G506" s="41">
        <v>30.08</v>
      </c>
      <c r="H506" s="41">
        <v>29.9</v>
      </c>
      <c r="I506" s="41">
        <v>30.02</v>
      </c>
      <c r="J506" s="41">
        <v>30.39</v>
      </c>
      <c r="K506" s="41">
        <v>29.5</v>
      </c>
      <c r="L506" s="41">
        <v>28.28</v>
      </c>
      <c r="M506" s="41">
        <v>26.74</v>
      </c>
      <c r="N506" s="72">
        <f t="shared" si="111"/>
        <v>29.015833333333337</v>
      </c>
    </row>
    <row r="507" spans="1:14" x14ac:dyDescent="0.25">
      <c r="A507" s="27">
        <v>2011</v>
      </c>
      <c r="B507" s="41">
        <v>26.96</v>
      </c>
      <c r="C507" s="41">
        <v>27.99</v>
      </c>
      <c r="D507" s="41">
        <v>27.95</v>
      </c>
      <c r="E507" s="41">
        <v>28.75</v>
      </c>
      <c r="F507" s="41">
        <v>29.65</v>
      </c>
      <c r="G507" s="41">
        <v>30.04</v>
      </c>
      <c r="H507" s="41">
        <v>29.49</v>
      </c>
      <c r="I507" s="41">
        <v>29.71</v>
      </c>
      <c r="J507" s="41">
        <v>29.95</v>
      </c>
      <c r="K507" s="41">
        <v>29.8</v>
      </c>
      <c r="L507" s="41">
        <v>28.5</v>
      </c>
      <c r="M507" s="41">
        <v>27.19</v>
      </c>
      <c r="N507" s="72">
        <f t="shared" si="111"/>
        <v>28.831666666666667</v>
      </c>
    </row>
    <row r="508" spans="1:14" x14ac:dyDescent="0.25">
      <c r="A508" s="27">
        <v>2012</v>
      </c>
      <c r="B508" s="41">
        <v>27.31</v>
      </c>
      <c r="C508" s="41">
        <v>27.84</v>
      </c>
      <c r="D508" s="41">
        <v>27.63</v>
      </c>
      <c r="E508" s="41">
        <v>28.91</v>
      </c>
      <c r="F508" s="41">
        <v>29.92</v>
      </c>
      <c r="G508" s="41">
        <v>30.16</v>
      </c>
      <c r="H508" s="41">
        <v>28.78</v>
      </c>
      <c r="I508" s="41">
        <v>29.4</v>
      </c>
      <c r="J508" s="41">
        <v>29.38</v>
      </c>
      <c r="K508" s="41">
        <v>29.43</v>
      </c>
      <c r="L508" s="41">
        <v>28.18</v>
      </c>
      <c r="M508" s="41">
        <v>27.71</v>
      </c>
      <c r="N508" s="72">
        <f t="shared" si="111"/>
        <v>28.720833333333335</v>
      </c>
    </row>
    <row r="509" spans="1:14" x14ac:dyDescent="0.25">
      <c r="A509" s="27">
        <v>2013</v>
      </c>
      <c r="B509" s="41">
        <v>27.73</v>
      </c>
      <c r="C509" s="41">
        <v>28.03</v>
      </c>
      <c r="D509" s="41">
        <v>27.91</v>
      </c>
      <c r="E509" s="41">
        <v>28.79</v>
      </c>
      <c r="F509" s="41">
        <v>29.17</v>
      </c>
      <c r="G509" s="41">
        <v>29.24</v>
      </c>
      <c r="H509" s="41">
        <v>28.79</v>
      </c>
      <c r="I509" s="41">
        <v>29.12</v>
      </c>
      <c r="J509" s="41">
        <v>29.96</v>
      </c>
      <c r="K509" s="41">
        <v>29.9</v>
      </c>
      <c r="L509" s="41">
        <v>29.57</v>
      </c>
      <c r="M509" s="41">
        <v>28.71</v>
      </c>
      <c r="N509" s="72">
        <f t="shared" si="111"/>
        <v>28.909999999999997</v>
      </c>
    </row>
    <row r="510" spans="1:14" x14ac:dyDescent="0.25">
      <c r="A510" s="27">
        <v>2014</v>
      </c>
      <c r="B510" s="41">
        <v>28.05</v>
      </c>
      <c r="C510" s="41">
        <v>27.92</v>
      </c>
      <c r="D510" s="41">
        <v>28.64</v>
      </c>
      <c r="E510" s="41">
        <v>29.17</v>
      </c>
      <c r="F510" s="41">
        <v>29.54</v>
      </c>
      <c r="G510" s="41">
        <v>29.4</v>
      </c>
      <c r="H510" s="41">
        <v>28.59</v>
      </c>
      <c r="I510" s="41">
        <v>28.88</v>
      </c>
      <c r="J510" s="41">
        <v>29.54</v>
      </c>
      <c r="K510" s="41">
        <v>29.42</v>
      </c>
      <c r="L510" s="41">
        <v>28.59</v>
      </c>
      <c r="M510" s="41">
        <v>27.75</v>
      </c>
      <c r="N510" s="72">
        <f t="shared" si="111"/>
        <v>28.790833333333335</v>
      </c>
    </row>
    <row r="511" spans="1:14" x14ac:dyDescent="0.25">
      <c r="A511" s="27">
        <v>2015</v>
      </c>
      <c r="B511" s="41">
        <v>27.65</v>
      </c>
      <c r="C511" s="41">
        <v>27.69</v>
      </c>
      <c r="D511" s="41">
        <v>28.18</v>
      </c>
      <c r="E511" s="41">
        <v>28.69</v>
      </c>
      <c r="F511" s="41">
        <v>29.06</v>
      </c>
      <c r="G511" s="41">
        <v>29.63</v>
      </c>
      <c r="H511" s="41">
        <v>28.82</v>
      </c>
      <c r="I511" s="41">
        <v>28.92</v>
      </c>
      <c r="J511" s="41">
        <v>29.47</v>
      </c>
      <c r="K511" s="41">
        <v>30.48</v>
      </c>
      <c r="L511" s="41">
        <v>30.06</v>
      </c>
      <c r="M511" s="41">
        <v>29.15</v>
      </c>
      <c r="N511" s="72">
        <f t="shared" si="111"/>
        <v>28.983333333333334</v>
      </c>
    </row>
    <row r="512" spans="1:14" x14ac:dyDescent="0.25">
      <c r="A512" s="27">
        <v>2016</v>
      </c>
      <c r="B512" s="41">
        <v>28.84</v>
      </c>
      <c r="C512" s="41">
        <v>28.31</v>
      </c>
      <c r="D512" s="41">
        <v>29.07</v>
      </c>
      <c r="E512" s="41">
        <v>29.64</v>
      </c>
      <c r="F512" s="41">
        <v>30.07</v>
      </c>
      <c r="G512" s="41">
        <v>30.02</v>
      </c>
      <c r="H512" s="41">
        <v>28.9</v>
      </c>
      <c r="I512" s="41">
        <v>29.1</v>
      </c>
      <c r="J512" s="41">
        <v>29.65</v>
      </c>
      <c r="K512" s="41">
        <v>29.93</v>
      </c>
      <c r="L512" s="41">
        <v>29</v>
      </c>
      <c r="M512" s="41">
        <v>28.38</v>
      </c>
      <c r="N512" s="72">
        <f t="shared" si="111"/>
        <v>29.242500000000003</v>
      </c>
    </row>
    <row r="513" spans="1:14" x14ac:dyDescent="0.25">
      <c r="A513" s="27">
        <v>2017</v>
      </c>
      <c r="B513" s="41">
        <v>28.05</v>
      </c>
      <c r="C513" s="41">
        <v>28.21</v>
      </c>
      <c r="D513" s="41">
        <v>28.38</v>
      </c>
      <c r="E513" s="41">
        <v>29.61</v>
      </c>
      <c r="F513" s="41">
        <v>30.45</v>
      </c>
      <c r="G513" s="41">
        <v>30.42</v>
      </c>
      <c r="H513" s="41">
        <v>29.19</v>
      </c>
      <c r="I513" s="41">
        <v>29.61</v>
      </c>
      <c r="J513" s="41">
        <v>30.47</v>
      </c>
      <c r="K513" s="41">
        <v>30.37</v>
      </c>
      <c r="L513" s="41">
        <v>29.43</v>
      </c>
      <c r="M513" s="41">
        <v>27.59</v>
      </c>
      <c r="N513" s="72">
        <f t="shared" si="111"/>
        <v>29.314999999999998</v>
      </c>
    </row>
    <row r="514" spans="1:14" x14ac:dyDescent="0.25">
      <c r="A514" s="27">
        <v>2018</v>
      </c>
      <c r="B514" s="41">
        <v>26.8</v>
      </c>
      <c r="C514" s="41">
        <v>27.26</v>
      </c>
      <c r="D514" s="41">
        <v>28.05</v>
      </c>
      <c r="E514" s="41">
        <v>28.69</v>
      </c>
      <c r="F514" s="41">
        <v>29.847999999999999</v>
      </c>
      <c r="G514" s="41">
        <v>29.51</v>
      </c>
      <c r="H514" s="41">
        <v>28.143000000000001</v>
      </c>
      <c r="I514" s="41">
        <v>28.823</v>
      </c>
      <c r="J514" s="41">
        <v>29.507000000000001</v>
      </c>
      <c r="K514" s="41">
        <v>29.628</v>
      </c>
      <c r="L514" s="41">
        <v>28.96</v>
      </c>
      <c r="M514" s="41">
        <v>28.585999999999999</v>
      </c>
      <c r="N514" s="72">
        <f t="shared" si="111"/>
        <v>28.650416666666661</v>
      </c>
    </row>
    <row r="515" spans="1:14" x14ac:dyDescent="0.25">
      <c r="A515" s="27">
        <v>2019</v>
      </c>
      <c r="B515" s="41">
        <v>28.152999999999999</v>
      </c>
      <c r="C515" s="41">
        <v>28.54</v>
      </c>
      <c r="D515" s="41">
        <v>28.361000000000001</v>
      </c>
      <c r="E515" s="41">
        <v>28.916</v>
      </c>
      <c r="F515" s="41">
        <v>29.503</v>
      </c>
      <c r="G515" s="41">
        <v>29.962</v>
      </c>
      <c r="H515" s="41">
        <v>28.992999999999999</v>
      </c>
      <c r="I515" s="41">
        <v>29.189</v>
      </c>
      <c r="J515" s="41">
        <v>29.654</v>
      </c>
      <c r="K515" s="41">
        <v>30.181000000000001</v>
      </c>
      <c r="L515" s="41">
        <v>29.16</v>
      </c>
      <c r="M515" s="41">
        <v>28.414000000000001</v>
      </c>
      <c r="N515" s="72">
        <f t="shared" si="111"/>
        <v>29.0855</v>
      </c>
    </row>
    <row r="516" spans="1:14" x14ac:dyDescent="0.25">
      <c r="A516" s="27">
        <v>2020</v>
      </c>
      <c r="B516" s="41">
        <v>28.21</v>
      </c>
      <c r="C516" s="41">
        <v>28.343</v>
      </c>
      <c r="D516" s="41">
        <v>29.135000000000002</v>
      </c>
      <c r="E516" s="41">
        <v>29.5</v>
      </c>
      <c r="F516" s="41">
        <v>29.709</v>
      </c>
      <c r="G516" s="41">
        <v>30.111999999999998</v>
      </c>
      <c r="H516" s="41">
        <v>29.448</v>
      </c>
      <c r="I516" s="41">
        <v>29.731999999999999</v>
      </c>
      <c r="J516" s="41">
        <v>30.425000000000001</v>
      </c>
      <c r="K516" s="41">
        <v>30.218</v>
      </c>
      <c r="L516" s="41">
        <v>30.061</v>
      </c>
      <c r="M516" s="41">
        <v>28.356999999999999</v>
      </c>
      <c r="N516" s="72">
        <f t="shared" si="111"/>
        <v>29.4375</v>
      </c>
    </row>
    <row r="517" spans="1:14" x14ac:dyDescent="0.25">
      <c r="A517" s="27">
        <v>2021</v>
      </c>
      <c r="B517" s="41">
        <v>28.084</v>
      </c>
      <c r="C517" s="41">
        <v>28.478000000000002</v>
      </c>
      <c r="D517" s="41">
        <v>28.318000000000001</v>
      </c>
      <c r="E517" s="41">
        <v>28.751999999999999</v>
      </c>
      <c r="F517" s="41">
        <v>29.236000000000001</v>
      </c>
      <c r="G517" s="41">
        <v>29.423999999999999</v>
      </c>
      <c r="H517" s="41">
        <v>28.995000000000001</v>
      </c>
      <c r="I517" s="41">
        <v>29.547000000000001</v>
      </c>
      <c r="J517" s="41">
        <v>29.827999999999999</v>
      </c>
      <c r="K517" s="41">
        <v>30.082999999999998</v>
      </c>
      <c r="L517" s="41">
        <v>28.998000000000001</v>
      </c>
      <c r="M517" s="41">
        <v>28.149000000000001</v>
      </c>
      <c r="N517" s="72">
        <f t="shared" si="111"/>
        <v>28.991</v>
      </c>
    </row>
    <row r="518" spans="1:14" x14ac:dyDescent="0.25">
      <c r="A518" s="27">
        <v>2022</v>
      </c>
      <c r="B518" s="41">
        <v>28.341999999999999</v>
      </c>
      <c r="C518" s="41">
        <v>28.071999999999999</v>
      </c>
      <c r="D518" s="41">
        <v>28.606000000000002</v>
      </c>
      <c r="E518" s="41">
        <v>29.045000000000002</v>
      </c>
      <c r="F518" s="41">
        <v>29.844999999999999</v>
      </c>
      <c r="G518" s="41">
        <v>29.68</v>
      </c>
      <c r="H518"/>
      <c r="I518"/>
      <c r="J518"/>
      <c r="K518"/>
      <c r="L518"/>
      <c r="M518"/>
      <c r="N518" s="72"/>
    </row>
    <row r="519" spans="1:14" x14ac:dyDescent="0.25">
      <c r="A519" s="27">
        <v>2023</v>
      </c>
      <c r="B519" s="41"/>
      <c r="C519" s="41"/>
      <c r="D519" s="41"/>
      <c r="E519" s="41"/>
      <c r="F519" s="41"/>
      <c r="G519" s="41"/>
      <c r="H519" s="41"/>
      <c r="I519" s="41"/>
      <c r="J519" s="41"/>
      <c r="K519" s="41"/>
      <c r="L519" s="41"/>
      <c r="M519" s="41"/>
      <c r="N519" s="72"/>
    </row>
    <row r="520" spans="1:14" x14ac:dyDescent="0.25">
      <c r="A520" s="27">
        <v>2024</v>
      </c>
      <c r="B520" s="41"/>
      <c r="C520" s="41"/>
      <c r="D520" s="41"/>
      <c r="E520" s="41"/>
      <c r="F520" s="41"/>
      <c r="G520" s="41"/>
      <c r="H520" s="41"/>
      <c r="I520" s="41"/>
      <c r="J520" s="41"/>
      <c r="K520" s="41"/>
      <c r="L520" s="41"/>
      <c r="M520" s="41"/>
      <c r="N520" s="72"/>
    </row>
    <row r="521" spans="1:14" x14ac:dyDescent="0.25">
      <c r="A521" s="27">
        <v>2025</v>
      </c>
      <c r="B521" s="41"/>
      <c r="C521" s="41"/>
      <c r="D521" s="41"/>
      <c r="E521" s="41"/>
      <c r="F521" s="41"/>
      <c r="G521" s="41"/>
      <c r="H521" s="41"/>
      <c r="I521" s="41"/>
      <c r="J521" s="41"/>
      <c r="K521" s="41"/>
      <c r="L521" s="41"/>
      <c r="M521" s="41"/>
      <c r="N521" s="72"/>
    </row>
    <row r="522" spans="1:14" x14ac:dyDescent="0.25">
      <c r="A522" s="27">
        <v>2026</v>
      </c>
      <c r="B522" s="41"/>
      <c r="C522" s="41"/>
      <c r="D522" s="41"/>
      <c r="E522" s="41"/>
      <c r="F522" s="41"/>
      <c r="G522" s="41"/>
      <c r="H522" s="41"/>
      <c r="I522" s="41"/>
      <c r="J522" s="41"/>
      <c r="K522" s="41"/>
      <c r="L522" s="41"/>
      <c r="M522" s="41"/>
      <c r="N522" s="72"/>
    </row>
    <row r="523" spans="1:14" x14ac:dyDescent="0.25">
      <c r="A523" s="27">
        <v>2027</v>
      </c>
      <c r="B523" s="41"/>
      <c r="C523" s="41"/>
      <c r="D523" s="41"/>
      <c r="E523" s="41"/>
      <c r="F523" s="41"/>
      <c r="G523" s="41"/>
      <c r="H523" s="41"/>
      <c r="I523" s="41"/>
      <c r="J523" s="41"/>
      <c r="K523" s="41"/>
      <c r="L523" s="41"/>
      <c r="M523" s="41"/>
      <c r="N523" s="72"/>
    </row>
    <row r="524" spans="1:14" x14ac:dyDescent="0.25">
      <c r="A524" s="3"/>
    </row>
    <row r="525" spans="1:14" x14ac:dyDescent="0.25">
      <c r="A525" s="27" t="s">
        <v>78</v>
      </c>
      <c r="B525" s="41">
        <f t="shared" ref="B525:N525" si="112">AVERAGE(B495:B523)</f>
        <v>27.658217391304348</v>
      </c>
      <c r="C525" s="41">
        <f t="shared" si="112"/>
        <v>27.868391304347821</v>
      </c>
      <c r="D525" s="41">
        <f t="shared" si="112"/>
        <v>28.308181818181819</v>
      </c>
      <c r="E525" s="41">
        <f t="shared" si="112"/>
        <v>28.951000000000001</v>
      </c>
      <c r="F525" s="41">
        <f t="shared" si="112"/>
        <v>29.566291666666672</v>
      </c>
      <c r="G525" s="41">
        <f t="shared" si="112"/>
        <v>29.720333333333329</v>
      </c>
      <c r="H525" s="41">
        <f t="shared" si="112"/>
        <v>28.992130434782613</v>
      </c>
      <c r="I525" s="41">
        <f t="shared" si="112"/>
        <v>29.224826086956519</v>
      </c>
      <c r="J525" s="41">
        <f t="shared" si="112"/>
        <v>29.836260869565209</v>
      </c>
      <c r="K525" s="41">
        <f t="shared" si="112"/>
        <v>29.885217391304348</v>
      </c>
      <c r="L525" s="41">
        <f t="shared" si="112"/>
        <v>28.871695652173912</v>
      </c>
      <c r="M525" s="41">
        <f t="shared" si="112"/>
        <v>27.899826086956519</v>
      </c>
      <c r="N525" s="72">
        <f t="shared" si="112"/>
        <v>28.933646825396824</v>
      </c>
    </row>
    <row r="526" spans="1:14" x14ac:dyDescent="0.25">
      <c r="A526" s="27" t="s">
        <v>79</v>
      </c>
      <c r="B526" s="41">
        <f t="shared" ref="B526:N526" si="113">STDEV(B495:B523)</f>
        <v>0.58597532964837484</v>
      </c>
      <c r="C526" s="41">
        <f t="shared" si="113"/>
        <v>0.50791630834674373</v>
      </c>
      <c r="D526" s="41">
        <f t="shared" si="113"/>
        <v>0.62415784300688992</v>
      </c>
      <c r="E526" s="41">
        <f t="shared" si="113"/>
        <v>0.42806976916470912</v>
      </c>
      <c r="F526" s="41">
        <f t="shared" si="113"/>
        <v>0.44034299666299309</v>
      </c>
      <c r="G526" s="41">
        <f t="shared" si="113"/>
        <v>0.44611079406321286</v>
      </c>
      <c r="H526" s="41">
        <f t="shared" si="113"/>
        <v>0.48548956587868575</v>
      </c>
      <c r="I526" s="41">
        <f t="shared" si="113"/>
        <v>0.39758974426295612</v>
      </c>
      <c r="J526" s="41">
        <f t="shared" si="113"/>
        <v>0.32230226036373555</v>
      </c>
      <c r="K526" s="41">
        <f t="shared" si="113"/>
        <v>0.35496683027134418</v>
      </c>
      <c r="L526" s="41">
        <f t="shared" si="113"/>
        <v>0.53689337309296914</v>
      </c>
      <c r="M526" s="41">
        <f t="shared" si="113"/>
        <v>0.65481924307912587</v>
      </c>
      <c r="N526" s="72">
        <f t="shared" si="113"/>
        <v>0.26232269396145635</v>
      </c>
    </row>
    <row r="527" spans="1:14" x14ac:dyDescent="0.25">
      <c r="A527" s="27" t="s">
        <v>80</v>
      </c>
      <c r="B527" s="41">
        <f t="shared" ref="B527:N527" si="114">B526/B525*100</f>
        <v>2.1186301393111604</v>
      </c>
      <c r="C527" s="41">
        <f t="shared" si="114"/>
        <v>1.822553382431882</v>
      </c>
      <c r="D527" s="41">
        <f t="shared" si="114"/>
        <v>2.2048672960197147</v>
      </c>
      <c r="E527" s="41">
        <f t="shared" si="114"/>
        <v>1.4786009780826539</v>
      </c>
      <c r="F527" s="41">
        <f t="shared" si="114"/>
        <v>1.4893413135047981</v>
      </c>
      <c r="G527" s="41">
        <f t="shared" si="114"/>
        <v>1.5010289052272168</v>
      </c>
      <c r="H527" s="41">
        <f t="shared" si="114"/>
        <v>1.6745563661517999</v>
      </c>
      <c r="I527" s="41">
        <f t="shared" si="114"/>
        <v>1.3604520453943998</v>
      </c>
      <c r="J527" s="41">
        <f t="shared" si="114"/>
        <v>1.080236768852304</v>
      </c>
      <c r="K527" s="41">
        <f t="shared" si="114"/>
        <v>1.1877672684242488</v>
      </c>
      <c r="L527" s="41">
        <f t="shared" si="114"/>
        <v>1.8595837929336976</v>
      </c>
      <c r="M527" s="41">
        <f t="shared" si="114"/>
        <v>2.3470370067477275</v>
      </c>
      <c r="N527" s="72">
        <f t="shared" si="114"/>
        <v>0.90663543225114551</v>
      </c>
    </row>
    <row r="528" spans="1:14" x14ac:dyDescent="0.25">
      <c r="A528" s="27" t="s">
        <v>81</v>
      </c>
      <c r="B528" s="41">
        <f t="shared" ref="B528:N528" si="115">MIN(B495:B523)</f>
        <v>26.37</v>
      </c>
      <c r="C528" s="41">
        <f t="shared" si="115"/>
        <v>26.94</v>
      </c>
      <c r="D528" s="41">
        <f t="shared" si="115"/>
        <v>27.24</v>
      </c>
      <c r="E528" s="41">
        <f t="shared" si="115"/>
        <v>27.93</v>
      </c>
      <c r="F528" s="41">
        <f t="shared" si="115"/>
        <v>28.71</v>
      </c>
      <c r="G528" s="41">
        <f t="shared" si="115"/>
        <v>28.99</v>
      </c>
      <c r="H528" s="41">
        <f t="shared" si="115"/>
        <v>28.143000000000001</v>
      </c>
      <c r="I528" s="41">
        <f t="shared" si="115"/>
        <v>28.72</v>
      </c>
      <c r="J528" s="41">
        <f t="shared" si="115"/>
        <v>29.29</v>
      </c>
      <c r="K528" s="41">
        <f t="shared" si="115"/>
        <v>29.41</v>
      </c>
      <c r="L528" s="41">
        <f t="shared" si="115"/>
        <v>28.18</v>
      </c>
      <c r="M528" s="41">
        <f t="shared" si="115"/>
        <v>26.38</v>
      </c>
      <c r="N528" s="72">
        <f t="shared" si="115"/>
        <v>28.424166666666665</v>
      </c>
    </row>
    <row r="529" spans="1:31" x14ac:dyDescent="0.25">
      <c r="A529" s="27" t="s">
        <v>82</v>
      </c>
      <c r="B529" s="41">
        <f t="shared" ref="B529:N529" si="116">MAX(B495:B523)</f>
        <v>28.84</v>
      </c>
      <c r="C529" s="41">
        <f t="shared" si="116"/>
        <v>28.77</v>
      </c>
      <c r="D529" s="41">
        <f t="shared" si="116"/>
        <v>29.49</v>
      </c>
      <c r="E529" s="41">
        <f t="shared" si="116"/>
        <v>29.64</v>
      </c>
      <c r="F529" s="41">
        <f t="shared" si="116"/>
        <v>30.45</v>
      </c>
      <c r="G529" s="41">
        <f t="shared" si="116"/>
        <v>30.73</v>
      </c>
      <c r="H529" s="41">
        <f t="shared" si="116"/>
        <v>30.33</v>
      </c>
      <c r="I529" s="41">
        <f t="shared" si="116"/>
        <v>30.02</v>
      </c>
      <c r="J529" s="41">
        <f t="shared" si="116"/>
        <v>30.47</v>
      </c>
      <c r="K529" s="41">
        <f t="shared" si="116"/>
        <v>30.48</v>
      </c>
      <c r="L529" s="41">
        <f t="shared" si="116"/>
        <v>30.061</v>
      </c>
      <c r="M529" s="41">
        <f t="shared" si="116"/>
        <v>29.15</v>
      </c>
      <c r="N529" s="72">
        <f t="shared" si="116"/>
        <v>29.4375</v>
      </c>
    </row>
    <row r="530" spans="1:31" x14ac:dyDescent="0.25">
      <c r="A530" s="27" t="s">
        <v>83</v>
      </c>
      <c r="B530" s="41">
        <f t="shared" ref="B530:N530" si="117">QUARTILE(B495:B523,1)</f>
        <v>27.335000000000001</v>
      </c>
      <c r="C530" s="41">
        <f t="shared" si="117"/>
        <v>27.615000000000002</v>
      </c>
      <c r="D530" s="41">
        <f t="shared" si="117"/>
        <v>27.927500000000002</v>
      </c>
      <c r="E530" s="41">
        <f t="shared" si="117"/>
        <v>28.69</v>
      </c>
      <c r="F530" s="41">
        <f t="shared" si="117"/>
        <v>29.276499999999999</v>
      </c>
      <c r="G530" s="41">
        <f t="shared" si="117"/>
        <v>29.377499999999998</v>
      </c>
      <c r="H530" s="41">
        <f t="shared" si="117"/>
        <v>28.785</v>
      </c>
      <c r="I530" s="41">
        <f t="shared" si="117"/>
        <v>28.869999999999997</v>
      </c>
      <c r="J530" s="41">
        <f t="shared" si="117"/>
        <v>29.625</v>
      </c>
      <c r="K530" s="41">
        <f t="shared" si="117"/>
        <v>29.524999999999999</v>
      </c>
      <c r="L530" s="41">
        <f t="shared" si="117"/>
        <v>28.53</v>
      </c>
      <c r="M530" s="41">
        <f t="shared" si="117"/>
        <v>27.484999999999999</v>
      </c>
      <c r="N530" s="72">
        <f t="shared" si="117"/>
        <v>28.720833333333335</v>
      </c>
    </row>
    <row r="531" spans="1:31" x14ac:dyDescent="0.25">
      <c r="A531" s="27" t="s">
        <v>84</v>
      </c>
      <c r="B531" s="41">
        <f t="shared" ref="B531:N531" si="118">QUARTILE(B495:B523,2)</f>
        <v>27.78</v>
      </c>
      <c r="C531" s="41">
        <f t="shared" si="118"/>
        <v>27.99</v>
      </c>
      <c r="D531" s="41">
        <f t="shared" si="118"/>
        <v>28.204999999999998</v>
      </c>
      <c r="E531" s="41">
        <f t="shared" si="118"/>
        <v>28.91</v>
      </c>
      <c r="F531" s="41">
        <f t="shared" si="118"/>
        <v>29.634999999999998</v>
      </c>
      <c r="G531" s="41">
        <f t="shared" si="118"/>
        <v>29.7</v>
      </c>
      <c r="H531" s="41">
        <f t="shared" si="118"/>
        <v>28.94</v>
      </c>
      <c r="I531" s="41">
        <f t="shared" si="118"/>
        <v>29.12</v>
      </c>
      <c r="J531" s="41">
        <f t="shared" si="118"/>
        <v>29.827999999999999</v>
      </c>
      <c r="K531" s="41">
        <f t="shared" si="118"/>
        <v>29.9</v>
      </c>
      <c r="L531" s="41">
        <f t="shared" si="118"/>
        <v>28.86</v>
      </c>
      <c r="M531" s="41">
        <f t="shared" si="118"/>
        <v>28.02</v>
      </c>
      <c r="N531" s="72">
        <f t="shared" si="118"/>
        <v>28.963000000000001</v>
      </c>
    </row>
    <row r="532" spans="1:31" x14ac:dyDescent="0.25">
      <c r="A532" s="27" t="s">
        <v>85</v>
      </c>
      <c r="B532" s="41">
        <f t="shared" ref="B532:N532" si="119">QUARTILE(B495:B523,3)</f>
        <v>28.067</v>
      </c>
      <c r="C532" s="41">
        <f t="shared" si="119"/>
        <v>28.204999999999998</v>
      </c>
      <c r="D532" s="41">
        <f t="shared" si="119"/>
        <v>28.631500000000003</v>
      </c>
      <c r="E532" s="41">
        <f t="shared" si="119"/>
        <v>29.26</v>
      </c>
      <c r="F532" s="41">
        <f t="shared" si="119"/>
        <v>29.845749999999999</v>
      </c>
      <c r="G532" s="41">
        <f t="shared" si="119"/>
        <v>30.049999999999997</v>
      </c>
      <c r="H532" s="41">
        <f t="shared" si="119"/>
        <v>29.12</v>
      </c>
      <c r="I532" s="41">
        <f t="shared" si="119"/>
        <v>29.548500000000001</v>
      </c>
      <c r="J532" s="41">
        <f t="shared" si="119"/>
        <v>29.954999999999998</v>
      </c>
      <c r="K532" s="41">
        <f t="shared" si="119"/>
        <v>30.150500000000001</v>
      </c>
      <c r="L532" s="41">
        <f t="shared" si="119"/>
        <v>29.125</v>
      </c>
      <c r="M532" s="41">
        <f t="shared" si="119"/>
        <v>28.368499999999997</v>
      </c>
      <c r="N532" s="72">
        <f t="shared" si="119"/>
        <v>29.0855</v>
      </c>
    </row>
    <row r="535" spans="1:31" ht="15.75" x14ac:dyDescent="0.25">
      <c r="A535" s="23" t="s">
        <v>223</v>
      </c>
    </row>
    <row r="536" spans="1:31" ht="15.75" x14ac:dyDescent="0.25">
      <c r="A536" s="24" t="s">
        <v>64</v>
      </c>
      <c r="B536" s="48" t="s">
        <v>65</v>
      </c>
      <c r="C536" s="48" t="s">
        <v>66</v>
      </c>
      <c r="D536" s="48" t="s">
        <v>67</v>
      </c>
      <c r="E536" s="48" t="s">
        <v>68</v>
      </c>
      <c r="F536" s="48" t="s">
        <v>69</v>
      </c>
      <c r="G536" s="48" t="s">
        <v>70</v>
      </c>
      <c r="H536" s="48" t="s">
        <v>71</v>
      </c>
      <c r="I536" s="48" t="s">
        <v>72</v>
      </c>
      <c r="J536" s="48" t="s">
        <v>73</v>
      </c>
      <c r="K536" s="48" t="s">
        <v>74</v>
      </c>
      <c r="L536" s="48" t="s">
        <v>75</v>
      </c>
      <c r="M536" s="48" t="s">
        <v>76</v>
      </c>
      <c r="N536" s="71" t="s">
        <v>77</v>
      </c>
    </row>
    <row r="537" spans="1:31" ht="15.75" x14ac:dyDescent="0.25">
      <c r="A537" s="27">
        <v>1999</v>
      </c>
      <c r="B537" s="48"/>
      <c r="C537" s="48"/>
      <c r="D537" s="48"/>
      <c r="E537" s="48"/>
      <c r="F537" s="41">
        <v>29.01</v>
      </c>
      <c r="G537" s="41">
        <v>28.7</v>
      </c>
      <c r="H537" s="41">
        <v>28.08</v>
      </c>
      <c r="I537" s="41">
        <v>28.32</v>
      </c>
      <c r="J537" s="41">
        <v>29</v>
      </c>
      <c r="K537" s="41">
        <v>28.47</v>
      </c>
      <c r="L537" s="41">
        <v>27.45</v>
      </c>
      <c r="M537" s="41">
        <v>25.16</v>
      </c>
      <c r="N537" s="71"/>
    </row>
    <row r="538" spans="1:31" x14ac:dyDescent="0.25">
      <c r="A538" s="27">
        <v>2000</v>
      </c>
      <c r="B538" s="41">
        <v>25.25</v>
      </c>
      <c r="C538" s="41">
        <v>25.88</v>
      </c>
      <c r="D538" s="41">
        <v>26.65</v>
      </c>
      <c r="E538" s="41">
        <v>27.95</v>
      </c>
      <c r="F538" s="41">
        <v>28.51</v>
      </c>
      <c r="G538" s="41">
        <v>28.4</v>
      </c>
      <c r="H538" s="41">
        <v>27.95</v>
      </c>
      <c r="I538" s="41">
        <v>27.94</v>
      </c>
      <c r="J538" s="41">
        <v>28.86</v>
      </c>
      <c r="K538" s="41">
        <v>28.68</v>
      </c>
      <c r="L538" s="41"/>
      <c r="M538" s="41"/>
      <c r="N538" s="72"/>
    </row>
    <row r="539" spans="1:31" x14ac:dyDescent="0.25">
      <c r="A539" s="27">
        <v>2001</v>
      </c>
      <c r="B539" s="41"/>
      <c r="C539" s="41">
        <v>26.15</v>
      </c>
      <c r="D539" s="41">
        <v>27.36</v>
      </c>
      <c r="E539" s="41">
        <v>27.42</v>
      </c>
      <c r="F539" s="41">
        <v>28.7</v>
      </c>
      <c r="G539" s="41">
        <v>28.57</v>
      </c>
      <c r="H539" s="41">
        <v>28.12</v>
      </c>
      <c r="I539" s="41">
        <v>28.47</v>
      </c>
      <c r="J539" s="41">
        <v>28.64</v>
      </c>
      <c r="K539" s="41">
        <v>29.16</v>
      </c>
      <c r="L539" s="41">
        <v>27.59</v>
      </c>
      <c r="M539" s="41">
        <v>26.82</v>
      </c>
      <c r="N539" s="72"/>
      <c r="AC539" s="87">
        <v>2020</v>
      </c>
      <c r="AD539" s="87">
        <v>12</v>
      </c>
      <c r="AE539" s="41">
        <v>27.39</v>
      </c>
    </row>
    <row r="540" spans="1:31" x14ac:dyDescent="0.25">
      <c r="A540" s="27">
        <v>2002</v>
      </c>
      <c r="B540" s="41">
        <v>26.87</v>
      </c>
      <c r="C540" s="41">
        <v>27.06</v>
      </c>
      <c r="D540" s="41">
        <v>27.65</v>
      </c>
      <c r="E540" s="41">
        <v>28.01</v>
      </c>
      <c r="F540" s="41">
        <v>27.82</v>
      </c>
      <c r="G540" s="41">
        <v>28.94</v>
      </c>
      <c r="H540" s="41">
        <v>28.11</v>
      </c>
      <c r="I540" s="41">
        <v>28.24</v>
      </c>
      <c r="J540" s="41">
        <v>29.28</v>
      </c>
      <c r="K540" s="41">
        <v>29.01</v>
      </c>
      <c r="L540" s="41">
        <v>27.84</v>
      </c>
      <c r="M540" s="41">
        <v>27.29</v>
      </c>
      <c r="N540" s="72">
        <f t="shared" ref="N540:N559" si="120">AVERAGE(B540:M540)</f>
        <v>28.01</v>
      </c>
      <c r="AC540" s="87">
        <v>2021</v>
      </c>
      <c r="AD540" s="87">
        <v>1</v>
      </c>
      <c r="AE540" s="41">
        <v>27.036999999999999</v>
      </c>
    </row>
    <row r="541" spans="1:31" x14ac:dyDescent="0.25">
      <c r="A541" s="27">
        <v>2003</v>
      </c>
      <c r="B541" s="41">
        <v>27.18</v>
      </c>
      <c r="C541" s="41">
        <v>26.73</v>
      </c>
      <c r="D541" s="41">
        <v>28.25</v>
      </c>
      <c r="E541" s="41">
        <v>29.07</v>
      </c>
      <c r="F541" s="41">
        <v>28.87</v>
      </c>
      <c r="G541" s="41">
        <v>28.74</v>
      </c>
      <c r="H541" s="41">
        <v>28.32</v>
      </c>
      <c r="I541" s="41">
        <v>28.27</v>
      </c>
      <c r="J541" s="41">
        <v>29.28</v>
      </c>
      <c r="K541" s="41">
        <v>29.4</v>
      </c>
      <c r="L541" s="41">
        <v>28.8</v>
      </c>
      <c r="M541" s="41">
        <v>27.04</v>
      </c>
      <c r="N541" s="72">
        <f t="shared" si="120"/>
        <v>28.329166666666669</v>
      </c>
      <c r="AC541" s="87">
        <v>2021</v>
      </c>
      <c r="AD541" s="87">
        <v>2</v>
      </c>
      <c r="AE541" s="41">
        <v>27.786999999999999</v>
      </c>
    </row>
    <row r="542" spans="1:31" x14ac:dyDescent="0.25">
      <c r="A542" s="27">
        <v>2004</v>
      </c>
      <c r="B542" s="41">
        <v>26.93</v>
      </c>
      <c r="C542" s="41">
        <v>27.14</v>
      </c>
      <c r="D542" s="41">
        <v>27.48</v>
      </c>
      <c r="E542" s="41">
        <v>28.37</v>
      </c>
      <c r="F542" s="41">
        <v>28.17</v>
      </c>
      <c r="G542" s="41">
        <v>28.34</v>
      </c>
      <c r="H542" s="41">
        <v>27.87</v>
      </c>
      <c r="I542" s="41">
        <v>28.27</v>
      </c>
      <c r="J542" s="41">
        <v>29.38</v>
      </c>
      <c r="K542" s="41">
        <v>29.14</v>
      </c>
      <c r="L542" s="41">
        <v>27.18</v>
      </c>
      <c r="M542" s="41">
        <v>26.37</v>
      </c>
      <c r="N542" s="72">
        <f t="shared" si="120"/>
        <v>27.88666666666667</v>
      </c>
      <c r="AC542" s="87">
        <v>2021</v>
      </c>
      <c r="AD542" s="87">
        <v>3</v>
      </c>
      <c r="AE542" s="41">
        <v>27.460999999999999</v>
      </c>
    </row>
    <row r="543" spans="1:31" x14ac:dyDescent="0.25">
      <c r="A543" s="27">
        <v>2005</v>
      </c>
      <c r="B543" s="41">
        <v>26.01</v>
      </c>
      <c r="C543" s="41">
        <v>26.76</v>
      </c>
      <c r="D543" s="41">
        <v>28.74</v>
      </c>
      <c r="E543" s="41">
        <v>28.76</v>
      </c>
      <c r="F543" s="41">
        <v>29.47</v>
      </c>
      <c r="G543" s="41">
        <v>29.95</v>
      </c>
      <c r="H543" s="41">
        <v>29.29</v>
      </c>
      <c r="I543" s="41">
        <v>28.69</v>
      </c>
      <c r="J543" s="41">
        <v>29</v>
      </c>
      <c r="K543" s="41">
        <v>29.48</v>
      </c>
      <c r="L543" s="41">
        <v>27.66</v>
      </c>
      <c r="M543" s="41">
        <v>27.18</v>
      </c>
      <c r="N543" s="72">
        <f t="shared" si="120"/>
        <v>28.415833333333335</v>
      </c>
      <c r="AC543" s="87">
        <v>2021</v>
      </c>
      <c r="AD543" s="87">
        <v>4</v>
      </c>
      <c r="AE543" s="41">
        <v>28.263000000000002</v>
      </c>
    </row>
    <row r="544" spans="1:31" x14ac:dyDescent="0.25">
      <c r="A544" s="27">
        <v>2006</v>
      </c>
      <c r="B544" s="41">
        <v>26.83</v>
      </c>
      <c r="C544" s="41">
        <v>27</v>
      </c>
      <c r="D544" s="41">
        <v>26.67</v>
      </c>
      <c r="E544" s="41">
        <v>28.22</v>
      </c>
      <c r="F544" s="41">
        <v>28.77</v>
      </c>
      <c r="G544" s="41">
        <v>28.9</v>
      </c>
      <c r="H544" s="41">
        <v>28.43</v>
      </c>
      <c r="I544" s="41">
        <v>28.68</v>
      </c>
      <c r="J544" s="41">
        <v>27.43</v>
      </c>
      <c r="K544" s="41">
        <v>29.78</v>
      </c>
      <c r="L544" s="41">
        <v>31.11</v>
      </c>
      <c r="M544" s="41">
        <v>27.6</v>
      </c>
      <c r="N544" s="72">
        <f t="shared" si="120"/>
        <v>28.285000000000007</v>
      </c>
      <c r="AC544" s="87">
        <v>2021</v>
      </c>
      <c r="AD544" s="87">
        <v>5</v>
      </c>
      <c r="AE544" s="41">
        <v>28.646999999999998</v>
      </c>
    </row>
    <row r="545" spans="1:31" x14ac:dyDescent="0.25">
      <c r="A545" s="27">
        <v>2007</v>
      </c>
      <c r="B545" s="41">
        <v>26.56</v>
      </c>
      <c r="C545" s="41">
        <v>27.57</v>
      </c>
      <c r="D545" s="41">
        <v>28.26</v>
      </c>
      <c r="E545" s="41">
        <v>30.82</v>
      </c>
      <c r="F545" s="41">
        <v>31.21</v>
      </c>
      <c r="G545" s="41">
        <v>31.12</v>
      </c>
      <c r="H545" s="41">
        <v>30.31</v>
      </c>
      <c r="I545" s="41">
        <v>29.28</v>
      </c>
      <c r="J545" s="41">
        <v>29.2</v>
      </c>
      <c r="K545" s="41">
        <v>29.39</v>
      </c>
      <c r="L545" s="41">
        <v>28.8</v>
      </c>
      <c r="M545" s="41">
        <v>28.55</v>
      </c>
      <c r="N545" s="72">
        <f t="shared" si="120"/>
        <v>29.255833333333339</v>
      </c>
      <c r="AC545" s="87">
        <v>2021</v>
      </c>
      <c r="AD545" s="87">
        <v>6</v>
      </c>
      <c r="AE545" s="41">
        <v>28.888999999999999</v>
      </c>
    </row>
    <row r="546" spans="1:31" x14ac:dyDescent="0.25">
      <c r="A546" s="27">
        <v>2008</v>
      </c>
      <c r="B546" s="41">
        <v>28.52</v>
      </c>
      <c r="C546" s="41">
        <v>28.35</v>
      </c>
      <c r="D546" s="41">
        <v>27.52</v>
      </c>
      <c r="E546" s="41">
        <v>28.04</v>
      </c>
      <c r="F546" s="41">
        <v>28.81</v>
      </c>
      <c r="G546" s="41">
        <v>28.84</v>
      </c>
      <c r="H546" s="41">
        <v>29.09</v>
      </c>
      <c r="I546" s="41">
        <v>30.76</v>
      </c>
      <c r="J546" s="41">
        <v>31.28</v>
      </c>
      <c r="K546" s="41">
        <v>30.98</v>
      </c>
      <c r="L546" s="41">
        <v>27.56</v>
      </c>
      <c r="M546" s="41">
        <v>26.89</v>
      </c>
      <c r="N546" s="72">
        <f t="shared" si="120"/>
        <v>28.88666666666667</v>
      </c>
      <c r="AC546" s="87">
        <v>2021</v>
      </c>
      <c r="AD546" s="87">
        <v>7</v>
      </c>
      <c r="AE546" s="41">
        <v>28.183</v>
      </c>
    </row>
    <row r="547" spans="1:31" x14ac:dyDescent="0.25">
      <c r="A547" s="27">
        <v>2009</v>
      </c>
      <c r="B547" s="41">
        <v>26.74</v>
      </c>
      <c r="C547" s="41">
        <v>26.47</v>
      </c>
      <c r="D547" s="41">
        <v>26.94</v>
      </c>
      <c r="E547" s="41">
        <v>28.23</v>
      </c>
      <c r="F547" s="41">
        <v>28.78</v>
      </c>
      <c r="G547" s="41">
        <v>29.18</v>
      </c>
      <c r="H547" s="41">
        <v>28.54</v>
      </c>
      <c r="I547" s="41">
        <v>28.59</v>
      </c>
      <c r="J547" s="41">
        <v>29.41</v>
      </c>
      <c r="K547" s="41">
        <v>29.02</v>
      </c>
      <c r="L547" s="41">
        <v>28.33</v>
      </c>
      <c r="M547" s="41">
        <v>27.55</v>
      </c>
      <c r="N547" s="72">
        <f t="shared" si="120"/>
        <v>28.14833333333333</v>
      </c>
      <c r="AC547" s="87">
        <v>2021</v>
      </c>
      <c r="AD547" s="87">
        <v>8</v>
      </c>
      <c r="AE547" s="41">
        <v>28.875</v>
      </c>
    </row>
    <row r="548" spans="1:31" x14ac:dyDescent="0.25">
      <c r="A548" s="27">
        <v>2010</v>
      </c>
      <c r="B548" s="41">
        <v>27.45</v>
      </c>
      <c r="C548" s="41">
        <v>27.96</v>
      </c>
      <c r="D548" s="41">
        <v>28.13</v>
      </c>
      <c r="E548" s="41">
        <v>28.99</v>
      </c>
      <c r="F548" s="41">
        <v>29.41</v>
      </c>
      <c r="G548" s="41">
        <v>29.59</v>
      </c>
      <c r="H548" s="41">
        <v>29.29</v>
      </c>
      <c r="I548" s="41">
        <v>29.49</v>
      </c>
      <c r="J548" s="41">
        <v>29.83</v>
      </c>
      <c r="K548" s="41">
        <v>28.83</v>
      </c>
      <c r="L548" s="41">
        <v>27.5</v>
      </c>
      <c r="M548" s="41">
        <v>25.51</v>
      </c>
      <c r="N548" s="72">
        <f t="shared" si="120"/>
        <v>28.498333333333331</v>
      </c>
      <c r="AC548" s="87">
        <v>2021</v>
      </c>
      <c r="AD548" s="87">
        <v>9</v>
      </c>
      <c r="AE548" s="41">
        <v>29.353000000000002</v>
      </c>
    </row>
    <row r="549" spans="1:31" x14ac:dyDescent="0.25">
      <c r="A549" s="27">
        <v>2011</v>
      </c>
      <c r="B549" s="41">
        <v>25.91</v>
      </c>
      <c r="C549" s="41">
        <v>27.22</v>
      </c>
      <c r="D549" s="41">
        <v>27.32</v>
      </c>
      <c r="E549" s="41">
        <v>28.04</v>
      </c>
      <c r="F549" s="41">
        <v>28.94</v>
      </c>
      <c r="G549" s="41">
        <v>29.24</v>
      </c>
      <c r="H549" s="41">
        <v>28.68</v>
      </c>
      <c r="I549" s="41">
        <v>29.08</v>
      </c>
      <c r="J549" s="41">
        <v>29.04</v>
      </c>
      <c r="K549" s="41">
        <v>28.97</v>
      </c>
      <c r="L549" s="41">
        <v>27.93</v>
      </c>
      <c r="M549" s="41">
        <v>26.59</v>
      </c>
      <c r="N549" s="72">
        <f t="shared" si="120"/>
        <v>28.08</v>
      </c>
      <c r="AC549" s="87">
        <v>2021</v>
      </c>
      <c r="AD549" s="87">
        <v>10</v>
      </c>
      <c r="AE549" s="41">
        <v>29.597999999999999</v>
      </c>
    </row>
    <row r="550" spans="1:31" x14ac:dyDescent="0.25">
      <c r="A550" s="27">
        <v>2012</v>
      </c>
      <c r="B550" s="41">
        <v>26.41</v>
      </c>
      <c r="C550" s="41">
        <v>27.22</v>
      </c>
      <c r="D550" s="41">
        <v>27.06</v>
      </c>
      <c r="E550" s="41">
        <v>28.4</v>
      </c>
      <c r="F550" s="41">
        <v>29.38</v>
      </c>
      <c r="G550" s="41">
        <v>29.53</v>
      </c>
      <c r="H550" s="41">
        <v>28.22</v>
      </c>
      <c r="I550" s="41">
        <v>29.07</v>
      </c>
      <c r="J550" s="41">
        <v>29.03</v>
      </c>
      <c r="K550" s="41">
        <v>28.98</v>
      </c>
      <c r="L550" s="41">
        <v>27.47</v>
      </c>
      <c r="M550" s="41">
        <v>27.19</v>
      </c>
      <c r="N550" s="72">
        <f t="shared" si="120"/>
        <v>28.16333333333333</v>
      </c>
      <c r="AC550" s="87">
        <v>2021</v>
      </c>
      <c r="AD550" s="87">
        <v>11</v>
      </c>
      <c r="AE550" s="41">
        <v>28.408999999999999</v>
      </c>
    </row>
    <row r="551" spans="1:31" x14ac:dyDescent="0.25">
      <c r="A551" s="27">
        <v>2013</v>
      </c>
      <c r="B551" s="41">
        <v>27.16</v>
      </c>
      <c r="C551" s="41">
        <v>27.35</v>
      </c>
      <c r="D551" s="41">
        <v>27.48</v>
      </c>
      <c r="E551" s="41">
        <v>28.23</v>
      </c>
      <c r="F551" s="41">
        <v>28.61</v>
      </c>
      <c r="G551" s="41">
        <v>28.54</v>
      </c>
      <c r="H551" s="41">
        <v>28.26</v>
      </c>
      <c r="I551" s="41">
        <v>28.61</v>
      </c>
      <c r="J551" s="41">
        <v>29.4</v>
      </c>
      <c r="K551" s="41">
        <v>29.43</v>
      </c>
      <c r="L551" s="41">
        <v>29.01</v>
      </c>
      <c r="M551" s="41">
        <v>28.02</v>
      </c>
      <c r="N551" s="72">
        <f t="shared" si="120"/>
        <v>28.341666666666665</v>
      </c>
      <c r="AC551" s="87">
        <v>2021</v>
      </c>
      <c r="AD551" s="87">
        <v>12</v>
      </c>
      <c r="AE551" s="41">
        <v>27.391999999999999</v>
      </c>
    </row>
    <row r="552" spans="1:31" x14ac:dyDescent="0.25">
      <c r="A552" s="27">
        <v>2014</v>
      </c>
      <c r="B552" s="41">
        <v>27.38</v>
      </c>
      <c r="C552" s="41">
        <v>27.46</v>
      </c>
      <c r="D552" s="41">
        <v>28.08</v>
      </c>
      <c r="E552" s="41">
        <v>28.65</v>
      </c>
      <c r="F552" s="41">
        <v>29.08</v>
      </c>
      <c r="G552" s="41">
        <v>28.94</v>
      </c>
      <c r="H552" s="41">
        <v>28.31</v>
      </c>
      <c r="I552" s="41">
        <v>28.52</v>
      </c>
      <c r="J552" s="41">
        <v>29.06</v>
      </c>
      <c r="K552" s="41">
        <v>28.95</v>
      </c>
      <c r="L552" s="41">
        <v>28.05</v>
      </c>
      <c r="M552" s="41">
        <v>27.33</v>
      </c>
      <c r="N552" s="72">
        <f t="shared" si="120"/>
        <v>28.317499999999999</v>
      </c>
      <c r="AC552" s="87">
        <v>2022</v>
      </c>
      <c r="AD552" s="87">
        <v>1</v>
      </c>
      <c r="AE552" s="41">
        <v>27.521000000000001</v>
      </c>
    </row>
    <row r="553" spans="1:31" x14ac:dyDescent="0.25">
      <c r="A553" s="27">
        <v>2015</v>
      </c>
      <c r="B553" s="41">
        <v>27.07</v>
      </c>
      <c r="C553" s="41">
        <v>27.21</v>
      </c>
      <c r="D553" s="41">
        <v>27.59</v>
      </c>
      <c r="E553" s="41">
        <v>28.24</v>
      </c>
      <c r="F553" s="41">
        <v>28.71</v>
      </c>
      <c r="G553" s="41">
        <v>29.16</v>
      </c>
      <c r="H553" s="41">
        <v>28.51</v>
      </c>
      <c r="I553" s="41">
        <v>28.77</v>
      </c>
      <c r="J553" s="41">
        <v>29.17</v>
      </c>
      <c r="K553" s="41">
        <v>30.07</v>
      </c>
      <c r="L553" s="41">
        <v>29.58</v>
      </c>
      <c r="M553" s="41">
        <v>28.81</v>
      </c>
      <c r="N553" s="72">
        <f t="shared" si="120"/>
        <v>28.574166666666667</v>
      </c>
      <c r="AC553" s="87">
        <v>2022</v>
      </c>
      <c r="AD553" s="87">
        <v>2</v>
      </c>
      <c r="AE553" s="41">
        <v>27.545999999999999</v>
      </c>
    </row>
    <row r="554" spans="1:31" x14ac:dyDescent="0.25">
      <c r="A554" s="27">
        <v>2016</v>
      </c>
      <c r="B554" s="41">
        <v>28.24</v>
      </c>
      <c r="C554" s="41">
        <v>27.87</v>
      </c>
      <c r="D554" s="41">
        <v>28.26</v>
      </c>
      <c r="E554" s="41">
        <v>29.16</v>
      </c>
      <c r="F554" s="41">
        <v>29.6</v>
      </c>
      <c r="G554" s="41">
        <v>29.43</v>
      </c>
      <c r="H554" s="41">
        <v>28.41</v>
      </c>
      <c r="I554" s="41">
        <v>28.65</v>
      </c>
      <c r="J554" s="41">
        <v>29.1</v>
      </c>
      <c r="K554" s="41">
        <v>29.43</v>
      </c>
      <c r="L554" s="41">
        <v>28.44</v>
      </c>
      <c r="M554" s="41">
        <v>27.66</v>
      </c>
      <c r="N554" s="72">
        <f t="shared" si="120"/>
        <v>28.687500000000004</v>
      </c>
      <c r="AC554" s="87">
        <v>2022</v>
      </c>
      <c r="AD554" s="87">
        <v>3</v>
      </c>
      <c r="AE554" s="41">
        <v>28.224</v>
      </c>
    </row>
    <row r="555" spans="1:31" x14ac:dyDescent="0.25">
      <c r="A555" s="27">
        <v>2017</v>
      </c>
      <c r="B555" s="41">
        <v>27.45</v>
      </c>
      <c r="C555" s="41">
        <v>27.79</v>
      </c>
      <c r="D555" s="41">
        <v>27.97</v>
      </c>
      <c r="E555" s="41">
        <v>29.16</v>
      </c>
      <c r="F555" s="41">
        <v>29.92</v>
      </c>
      <c r="G555" s="41">
        <v>29.76</v>
      </c>
      <c r="H555" s="41">
        <v>28.68</v>
      </c>
      <c r="I555" s="41">
        <v>29.14</v>
      </c>
      <c r="J555" s="41">
        <v>30</v>
      </c>
      <c r="K555" s="41">
        <v>29.73</v>
      </c>
      <c r="L555" s="41">
        <v>28.84</v>
      </c>
      <c r="M555" s="41">
        <v>26.86</v>
      </c>
      <c r="N555" s="72">
        <f t="shared" si="120"/>
        <v>28.775000000000002</v>
      </c>
      <c r="AC555" s="87">
        <v>2022</v>
      </c>
      <c r="AD555" s="87">
        <v>4</v>
      </c>
      <c r="AE555" s="41">
        <v>28.678000000000001</v>
      </c>
    </row>
    <row r="556" spans="1:31" x14ac:dyDescent="0.25">
      <c r="A556" s="27">
        <v>2018</v>
      </c>
      <c r="B556" s="41">
        <v>26.033000000000001</v>
      </c>
      <c r="C556" s="41">
        <v>26.276</v>
      </c>
      <c r="D556" s="41">
        <v>27.664000000000001</v>
      </c>
      <c r="E556" s="41">
        <v>28.241</v>
      </c>
      <c r="F556" s="41">
        <v>29.369</v>
      </c>
      <c r="G556" s="41">
        <v>28.513999999999999</v>
      </c>
      <c r="H556" s="41">
        <v>27.303000000000001</v>
      </c>
      <c r="I556" s="41">
        <v>28.239000000000001</v>
      </c>
      <c r="J556" s="41">
        <v>29.24</v>
      </c>
      <c r="K556" s="41">
        <v>28.954999999999998</v>
      </c>
      <c r="L556" s="41">
        <v>28.353999999999999</v>
      </c>
      <c r="M556" s="41">
        <v>27.928999999999998</v>
      </c>
      <c r="N556" s="72">
        <f t="shared" si="120"/>
        <v>28.009749999999997</v>
      </c>
      <c r="AC556" s="87">
        <v>2022</v>
      </c>
      <c r="AD556" s="87">
        <v>5</v>
      </c>
      <c r="AE556" s="41">
        <v>29.564</v>
      </c>
    </row>
    <row r="557" spans="1:31" x14ac:dyDescent="0.25">
      <c r="A557" s="27">
        <v>2019</v>
      </c>
      <c r="B557" s="41">
        <v>27.384</v>
      </c>
      <c r="C557" s="41">
        <v>27.484000000000002</v>
      </c>
      <c r="D557" s="41">
        <v>27.742999999999999</v>
      </c>
      <c r="E557" s="41">
        <v>28.577000000000002</v>
      </c>
      <c r="F557" s="41">
        <v>29.167000000000002</v>
      </c>
      <c r="G557" s="41">
        <v>29.385000000000002</v>
      </c>
      <c r="H557" s="41">
        <v>28.645</v>
      </c>
      <c r="I557" s="41">
        <v>28.917000000000002</v>
      </c>
      <c r="J557" s="41">
        <v>29.367999999999999</v>
      </c>
      <c r="K557" s="41">
        <v>29.747</v>
      </c>
      <c r="L557" s="41">
        <v>28.704999999999998</v>
      </c>
      <c r="M557" s="41">
        <v>27.960999999999999</v>
      </c>
      <c r="N557" s="72">
        <f t="shared" si="120"/>
        <v>28.590250000000001</v>
      </c>
      <c r="AC557" s="87">
        <v>2022</v>
      </c>
      <c r="AD557" s="87">
        <v>6</v>
      </c>
      <c r="AE557" s="41">
        <v>29.123000000000001</v>
      </c>
    </row>
    <row r="558" spans="1:31" x14ac:dyDescent="0.25">
      <c r="A558" s="27">
        <v>2020</v>
      </c>
      <c r="B558" s="41">
        <v>27.399000000000001</v>
      </c>
      <c r="C558" s="41">
        <v>27.667999999999999</v>
      </c>
      <c r="D558" s="41">
        <v>28.626000000000001</v>
      </c>
      <c r="E558" s="41">
        <v>28.942</v>
      </c>
      <c r="F558" s="41">
        <v>29.378</v>
      </c>
      <c r="G558" s="41">
        <v>29.468</v>
      </c>
      <c r="H558" s="41">
        <v>29.024999999999999</v>
      </c>
      <c r="I558" s="41">
        <v>29.408000000000001</v>
      </c>
      <c r="J558" s="41">
        <v>29.978000000000002</v>
      </c>
      <c r="K558" s="41">
        <v>30.055</v>
      </c>
      <c r="L558" s="41">
        <v>29.277999999999999</v>
      </c>
      <c r="M558" s="41">
        <v>27.39</v>
      </c>
      <c r="N558" s="72">
        <f t="shared" si="120"/>
        <v>28.884583333333335</v>
      </c>
    </row>
    <row r="559" spans="1:31" x14ac:dyDescent="0.25">
      <c r="A559" s="27">
        <v>2021</v>
      </c>
      <c r="B559" s="41">
        <v>27.036999999999999</v>
      </c>
      <c r="C559" s="41">
        <v>27.786999999999999</v>
      </c>
      <c r="D559" s="41">
        <v>27.460999999999999</v>
      </c>
      <c r="E559" s="41">
        <v>28.263000000000002</v>
      </c>
      <c r="F559" s="41">
        <v>28.646999999999998</v>
      </c>
      <c r="G559" s="41">
        <v>28.888999999999999</v>
      </c>
      <c r="H559" s="41">
        <v>28.183</v>
      </c>
      <c r="I559" s="41">
        <v>28.875</v>
      </c>
      <c r="J559" s="41">
        <v>29.353000000000002</v>
      </c>
      <c r="K559" s="41">
        <v>29.597999999999999</v>
      </c>
      <c r="L559" s="41">
        <v>28.408999999999999</v>
      </c>
      <c r="M559" s="41">
        <v>27.391999999999999</v>
      </c>
      <c r="N559" s="72">
        <f t="shared" si="120"/>
        <v>28.3245</v>
      </c>
    </row>
    <row r="560" spans="1:31" x14ac:dyDescent="0.25">
      <c r="A560" s="27">
        <v>2022</v>
      </c>
      <c r="B560" s="41">
        <v>27.521000000000001</v>
      </c>
      <c r="C560" s="41">
        <v>27.545999999999999</v>
      </c>
      <c r="D560" s="41">
        <v>28.224</v>
      </c>
      <c r="E560" s="41">
        <v>28.678000000000001</v>
      </c>
      <c r="F560" s="41">
        <v>29.564</v>
      </c>
      <c r="G560" s="41">
        <v>29.123000000000001</v>
      </c>
      <c r="H560" s="41"/>
      <c r="I560" s="41"/>
      <c r="J560" s="41"/>
      <c r="K560" s="41"/>
      <c r="L560" s="41"/>
      <c r="M560" s="41"/>
      <c r="N560" s="72"/>
    </row>
    <row r="561" spans="1:14" x14ac:dyDescent="0.25">
      <c r="A561" s="27">
        <v>2023</v>
      </c>
      <c r="B561" s="41"/>
      <c r="C561" s="41"/>
      <c r="D561" s="41"/>
      <c r="E561" s="41"/>
      <c r="F561" s="41"/>
      <c r="G561" s="41"/>
      <c r="H561" s="41"/>
      <c r="I561" s="41"/>
      <c r="J561" s="41"/>
      <c r="K561" s="41"/>
      <c r="L561" s="41"/>
      <c r="M561" s="41"/>
      <c r="N561" s="72"/>
    </row>
    <row r="562" spans="1:14" x14ac:dyDescent="0.25">
      <c r="A562" s="27">
        <v>2024</v>
      </c>
      <c r="B562" s="41"/>
      <c r="C562" s="41"/>
      <c r="D562" s="41"/>
      <c r="E562" s="41"/>
      <c r="F562" s="41"/>
      <c r="G562" s="41"/>
      <c r="H562" s="41"/>
      <c r="I562" s="41"/>
      <c r="J562" s="41"/>
      <c r="K562" s="41"/>
      <c r="L562" s="41"/>
      <c r="M562" s="41"/>
      <c r="N562" s="72"/>
    </row>
    <row r="563" spans="1:14" x14ac:dyDescent="0.25">
      <c r="A563" s="27">
        <v>2025</v>
      </c>
      <c r="B563" s="41"/>
      <c r="C563" s="41"/>
      <c r="D563" s="41"/>
      <c r="E563" s="41"/>
      <c r="F563" s="41"/>
      <c r="G563" s="41"/>
      <c r="H563" s="41"/>
      <c r="I563" s="41"/>
      <c r="J563" s="41"/>
      <c r="K563" s="41"/>
      <c r="L563" s="41"/>
      <c r="M563" s="41"/>
      <c r="N563" s="72"/>
    </row>
    <row r="564" spans="1:14" x14ac:dyDescent="0.25">
      <c r="A564" s="27">
        <v>2026</v>
      </c>
      <c r="B564" s="41"/>
      <c r="C564" s="41"/>
      <c r="D564" s="41"/>
      <c r="E564" s="41"/>
      <c r="F564" s="41"/>
      <c r="G564" s="41"/>
      <c r="H564" s="41"/>
      <c r="I564" s="41"/>
      <c r="J564" s="41"/>
      <c r="K564" s="41"/>
      <c r="L564" s="41"/>
      <c r="M564" s="41"/>
      <c r="N564" s="72"/>
    </row>
    <row r="565" spans="1:14" x14ac:dyDescent="0.25">
      <c r="A565" s="27">
        <v>2027</v>
      </c>
      <c r="B565" s="41"/>
      <c r="C565" s="41"/>
      <c r="D565" s="41"/>
      <c r="E565" s="41"/>
      <c r="F565" s="41"/>
      <c r="G565" s="41"/>
      <c r="H565" s="41"/>
      <c r="I565" s="41"/>
      <c r="J565" s="41"/>
      <c r="K565" s="41"/>
      <c r="L565" s="41"/>
      <c r="M565" s="41"/>
      <c r="N565" s="72"/>
    </row>
    <row r="566" spans="1:14" x14ac:dyDescent="0.25">
      <c r="A566" s="3"/>
    </row>
    <row r="567" spans="1:14" x14ac:dyDescent="0.25">
      <c r="A567" s="27" t="s">
        <v>78</v>
      </c>
      <c r="B567" s="41">
        <f t="shared" ref="B567:N567" si="121">AVERAGE(B540:B565)</f>
        <v>27.051619047619049</v>
      </c>
      <c r="C567" s="41">
        <f t="shared" si="121"/>
        <v>27.32957142857143</v>
      </c>
      <c r="D567" s="41">
        <f t="shared" si="121"/>
        <v>27.767523809523812</v>
      </c>
      <c r="E567" s="41">
        <f t="shared" si="121"/>
        <v>28.623380952380959</v>
      </c>
      <c r="F567" s="41">
        <f t="shared" si="121"/>
        <v>29.127380952380957</v>
      </c>
      <c r="G567" s="41">
        <f t="shared" si="121"/>
        <v>29.218047619047621</v>
      </c>
      <c r="H567" s="41">
        <f t="shared" si="121"/>
        <v>28.573799999999999</v>
      </c>
      <c r="I567" s="41">
        <f t="shared" si="121"/>
        <v>28.877449999999993</v>
      </c>
      <c r="J567" s="41">
        <f t="shared" si="121"/>
        <v>29.341449999999998</v>
      </c>
      <c r="K567" s="41">
        <f t="shared" si="121"/>
        <v>29.447249999999997</v>
      </c>
      <c r="L567" s="41">
        <f t="shared" si="121"/>
        <v>28.442299999999996</v>
      </c>
      <c r="M567" s="41">
        <f t="shared" si="121"/>
        <v>27.355600000000003</v>
      </c>
      <c r="N567" s="72">
        <f t="shared" si="121"/>
        <v>28.423204166666665</v>
      </c>
    </row>
    <row r="568" spans="1:14" x14ac:dyDescent="0.25">
      <c r="A568" s="27" t="s">
        <v>79</v>
      </c>
      <c r="B568" s="41">
        <f t="shared" ref="B568:N568" si="122">STDEV(B540:B565)</f>
        <v>0.66132824498810516</v>
      </c>
      <c r="C568" s="41">
        <f t="shared" si="122"/>
        <v>0.50994005249917107</v>
      </c>
      <c r="D568" s="41">
        <f t="shared" si="122"/>
        <v>0.54066483324214998</v>
      </c>
      <c r="E568" s="41">
        <f t="shared" si="122"/>
        <v>0.62957314715531476</v>
      </c>
      <c r="F568" s="41">
        <f t="shared" si="122"/>
        <v>0.68973164899042272</v>
      </c>
      <c r="G568" s="41">
        <f t="shared" si="122"/>
        <v>0.60390624075186372</v>
      </c>
      <c r="H568" s="41">
        <f t="shared" si="122"/>
        <v>0.62519130545861878</v>
      </c>
      <c r="I568" s="41">
        <f t="shared" si="122"/>
        <v>0.58411556850371793</v>
      </c>
      <c r="J568" s="41">
        <f t="shared" si="122"/>
        <v>0.68858569584788498</v>
      </c>
      <c r="K568" s="41">
        <f t="shared" si="122"/>
        <v>0.52323446238907012</v>
      </c>
      <c r="L568" s="41">
        <f t="shared" si="122"/>
        <v>0.90415765392872416</v>
      </c>
      <c r="M568" s="41">
        <f t="shared" si="122"/>
        <v>0.74198520342744201</v>
      </c>
      <c r="N568" s="72">
        <f t="shared" si="122"/>
        <v>0.34920081635435046</v>
      </c>
    </row>
    <row r="569" spans="1:14" x14ac:dyDescent="0.25">
      <c r="A569" s="27" t="s">
        <v>80</v>
      </c>
      <c r="B569" s="41">
        <f t="shared" ref="B569:N569" si="123">B568/B567*100</f>
        <v>2.444690071318715</v>
      </c>
      <c r="C569" s="41">
        <f t="shared" si="123"/>
        <v>1.8658911422447675</v>
      </c>
      <c r="D569" s="41">
        <f t="shared" si="123"/>
        <v>1.9471121622184788</v>
      </c>
      <c r="E569" s="41">
        <f t="shared" si="123"/>
        <v>2.1995065789142751</v>
      </c>
      <c r="F569" s="41">
        <f t="shared" si="123"/>
        <v>2.3679837542483959</v>
      </c>
      <c r="G569" s="41">
        <f t="shared" si="123"/>
        <v>2.0668945736065183</v>
      </c>
      <c r="H569" s="41">
        <f t="shared" si="123"/>
        <v>2.1879879661039792</v>
      </c>
      <c r="I569" s="41">
        <f t="shared" si="123"/>
        <v>2.0227394333769708</v>
      </c>
      <c r="J569" s="41">
        <f t="shared" si="123"/>
        <v>2.3468018651017077</v>
      </c>
      <c r="K569" s="41">
        <f t="shared" si="123"/>
        <v>1.7768533984975514</v>
      </c>
      <c r="L569" s="41">
        <f t="shared" si="123"/>
        <v>3.17891891277683</v>
      </c>
      <c r="M569" s="41">
        <f t="shared" si="123"/>
        <v>2.7123704229753396</v>
      </c>
      <c r="N569" s="72">
        <f t="shared" si="123"/>
        <v>1.2285765331266769</v>
      </c>
    </row>
    <row r="570" spans="1:14" x14ac:dyDescent="0.25">
      <c r="A570" s="27" t="s">
        <v>81</v>
      </c>
      <c r="B570" s="41">
        <f t="shared" ref="B570:N570" si="124">MIN(B540:B565)</f>
        <v>25.91</v>
      </c>
      <c r="C570" s="41">
        <f t="shared" si="124"/>
        <v>26.276</v>
      </c>
      <c r="D570" s="41">
        <f t="shared" si="124"/>
        <v>26.67</v>
      </c>
      <c r="E570" s="41">
        <f t="shared" si="124"/>
        <v>28.01</v>
      </c>
      <c r="F570" s="41">
        <f t="shared" si="124"/>
        <v>27.82</v>
      </c>
      <c r="G570" s="41">
        <f t="shared" si="124"/>
        <v>28.34</v>
      </c>
      <c r="H570" s="41">
        <f t="shared" si="124"/>
        <v>27.303000000000001</v>
      </c>
      <c r="I570" s="41">
        <f t="shared" si="124"/>
        <v>28.239000000000001</v>
      </c>
      <c r="J570" s="41">
        <f t="shared" si="124"/>
        <v>27.43</v>
      </c>
      <c r="K570" s="41">
        <f t="shared" si="124"/>
        <v>28.83</v>
      </c>
      <c r="L570" s="41">
        <f t="shared" si="124"/>
        <v>27.18</v>
      </c>
      <c r="M570" s="41">
        <f t="shared" si="124"/>
        <v>25.51</v>
      </c>
      <c r="N570" s="72">
        <f t="shared" si="124"/>
        <v>27.88666666666667</v>
      </c>
    </row>
    <row r="571" spans="1:14" x14ac:dyDescent="0.25">
      <c r="A571" s="27" t="s">
        <v>82</v>
      </c>
      <c r="B571" s="41">
        <f t="shared" ref="B571:N571" si="125">MAX(B540:B565)</f>
        <v>28.52</v>
      </c>
      <c r="C571" s="41">
        <f t="shared" si="125"/>
        <v>28.35</v>
      </c>
      <c r="D571" s="41">
        <f t="shared" si="125"/>
        <v>28.74</v>
      </c>
      <c r="E571" s="41">
        <f t="shared" si="125"/>
        <v>30.82</v>
      </c>
      <c r="F571" s="41">
        <f t="shared" si="125"/>
        <v>31.21</v>
      </c>
      <c r="G571" s="41">
        <f t="shared" si="125"/>
        <v>31.12</v>
      </c>
      <c r="H571" s="41">
        <f t="shared" si="125"/>
        <v>30.31</v>
      </c>
      <c r="I571" s="41">
        <f t="shared" si="125"/>
        <v>30.76</v>
      </c>
      <c r="J571" s="41">
        <f t="shared" si="125"/>
        <v>31.28</v>
      </c>
      <c r="K571" s="41">
        <f t="shared" si="125"/>
        <v>30.98</v>
      </c>
      <c r="L571" s="41">
        <f t="shared" si="125"/>
        <v>31.11</v>
      </c>
      <c r="M571" s="41">
        <f t="shared" si="125"/>
        <v>28.81</v>
      </c>
      <c r="N571" s="72">
        <f t="shared" si="125"/>
        <v>29.255833333333339</v>
      </c>
    </row>
    <row r="572" spans="1:14" x14ac:dyDescent="0.25">
      <c r="A572" s="27" t="s">
        <v>83</v>
      </c>
      <c r="B572" s="41">
        <f t="shared" ref="B572:N572" si="126">QUARTILE(B540:B565,1)</f>
        <v>26.74</v>
      </c>
      <c r="C572" s="41">
        <f t="shared" si="126"/>
        <v>27.06</v>
      </c>
      <c r="D572" s="41">
        <f t="shared" si="126"/>
        <v>27.48</v>
      </c>
      <c r="E572" s="41">
        <f t="shared" si="126"/>
        <v>28.23</v>
      </c>
      <c r="F572" s="41">
        <f t="shared" si="126"/>
        <v>28.77</v>
      </c>
      <c r="G572" s="41">
        <f t="shared" si="126"/>
        <v>28.888999999999999</v>
      </c>
      <c r="H572" s="41">
        <f t="shared" si="126"/>
        <v>28.25</v>
      </c>
      <c r="I572" s="41">
        <f t="shared" si="126"/>
        <v>28.572499999999998</v>
      </c>
      <c r="J572" s="41">
        <f t="shared" si="126"/>
        <v>29.09</v>
      </c>
      <c r="K572" s="41">
        <f t="shared" si="126"/>
        <v>29.002500000000001</v>
      </c>
      <c r="L572" s="41">
        <f t="shared" si="126"/>
        <v>27.795000000000002</v>
      </c>
      <c r="M572" s="41">
        <f t="shared" si="126"/>
        <v>27.002499999999998</v>
      </c>
      <c r="N572" s="72">
        <f t="shared" si="126"/>
        <v>28.15958333333333</v>
      </c>
    </row>
    <row r="573" spans="1:14" x14ac:dyDescent="0.25">
      <c r="A573" s="27" t="s">
        <v>84</v>
      </c>
      <c r="B573" s="41">
        <f t="shared" ref="B573:N573" si="127">QUARTILE(B540:B565,2)</f>
        <v>27.07</v>
      </c>
      <c r="C573" s="41">
        <f t="shared" si="127"/>
        <v>27.35</v>
      </c>
      <c r="D573" s="41">
        <f t="shared" si="127"/>
        <v>27.664000000000001</v>
      </c>
      <c r="E573" s="41">
        <f t="shared" si="127"/>
        <v>28.4</v>
      </c>
      <c r="F573" s="41">
        <f t="shared" si="127"/>
        <v>29.08</v>
      </c>
      <c r="G573" s="41">
        <f t="shared" si="127"/>
        <v>29.16</v>
      </c>
      <c r="H573" s="41">
        <f t="shared" si="127"/>
        <v>28.47</v>
      </c>
      <c r="I573" s="41">
        <f t="shared" si="127"/>
        <v>28.73</v>
      </c>
      <c r="J573" s="41">
        <f t="shared" si="127"/>
        <v>29.28</v>
      </c>
      <c r="K573" s="41">
        <f t="shared" si="127"/>
        <v>29.414999999999999</v>
      </c>
      <c r="L573" s="41">
        <f t="shared" si="127"/>
        <v>28.381499999999999</v>
      </c>
      <c r="M573" s="41">
        <f t="shared" si="127"/>
        <v>27.36</v>
      </c>
      <c r="N573" s="72">
        <f t="shared" si="127"/>
        <v>28.335416666666667</v>
      </c>
    </row>
    <row r="574" spans="1:14" x14ac:dyDescent="0.25">
      <c r="A574" s="27" t="s">
        <v>85</v>
      </c>
      <c r="B574" s="41">
        <f t="shared" ref="B574:N574" si="128">QUARTILE(B540:B565,3)</f>
        <v>27.399000000000001</v>
      </c>
      <c r="C574" s="41">
        <f t="shared" si="128"/>
        <v>27.667999999999999</v>
      </c>
      <c r="D574" s="41">
        <f t="shared" si="128"/>
        <v>28.224</v>
      </c>
      <c r="E574" s="41">
        <f t="shared" si="128"/>
        <v>28.942</v>
      </c>
      <c r="F574" s="41">
        <f t="shared" si="128"/>
        <v>29.41</v>
      </c>
      <c r="G574" s="41">
        <f t="shared" si="128"/>
        <v>29.468</v>
      </c>
      <c r="H574" s="41">
        <f t="shared" si="128"/>
        <v>28.766249999999999</v>
      </c>
      <c r="I574" s="41">
        <f t="shared" si="128"/>
        <v>29.094999999999999</v>
      </c>
      <c r="J574" s="41">
        <f t="shared" si="128"/>
        <v>29.4025</v>
      </c>
      <c r="K574" s="41">
        <f t="shared" si="128"/>
        <v>29.734249999999999</v>
      </c>
      <c r="L574" s="41">
        <f t="shared" si="128"/>
        <v>28.810000000000002</v>
      </c>
      <c r="M574" s="41">
        <f t="shared" si="128"/>
        <v>27.727249999999998</v>
      </c>
      <c r="N574" s="72">
        <f t="shared" si="128"/>
        <v>28.614562500000002</v>
      </c>
    </row>
    <row r="577" spans="1:14" ht="15.75" x14ac:dyDescent="0.25">
      <c r="A577" s="23" t="s">
        <v>227</v>
      </c>
    </row>
    <row r="578" spans="1:14" ht="15.75" x14ac:dyDescent="0.25">
      <c r="A578" s="24" t="s">
        <v>64</v>
      </c>
      <c r="B578" s="48" t="s">
        <v>65</v>
      </c>
      <c r="C578" s="48" t="s">
        <v>66</v>
      </c>
      <c r="D578" s="48" t="s">
        <v>67</v>
      </c>
      <c r="E578" s="48" t="s">
        <v>68</v>
      </c>
      <c r="F578" s="48" t="s">
        <v>69</v>
      </c>
      <c r="G578" s="48" t="s">
        <v>70</v>
      </c>
      <c r="H578" s="48" t="s">
        <v>71</v>
      </c>
      <c r="I578" s="48" t="s">
        <v>72</v>
      </c>
      <c r="J578" s="48" t="s">
        <v>73</v>
      </c>
      <c r="K578" s="48" t="s">
        <v>74</v>
      </c>
      <c r="L578" s="48" t="s">
        <v>75</v>
      </c>
      <c r="M578" s="48" t="s">
        <v>76</v>
      </c>
      <c r="N578" s="71" t="s">
        <v>77</v>
      </c>
    </row>
    <row r="579" spans="1:14" x14ac:dyDescent="0.25">
      <c r="A579" s="27">
        <v>2000</v>
      </c>
      <c r="B579"/>
      <c r="C579"/>
      <c r="D579"/>
      <c r="E579"/>
      <c r="F579"/>
      <c r="G579"/>
      <c r="H579"/>
      <c r="I579"/>
      <c r="J579"/>
      <c r="K579"/>
      <c r="L579"/>
      <c r="M579" s="41">
        <v>27.75</v>
      </c>
      <c r="N579" s="72"/>
    </row>
    <row r="580" spans="1:14" x14ac:dyDescent="0.25">
      <c r="A580" s="27">
        <v>2001</v>
      </c>
      <c r="B580" s="41">
        <v>27.26</v>
      </c>
      <c r="C580" s="41">
        <v>27.08</v>
      </c>
      <c r="D580" s="41">
        <v>27.87</v>
      </c>
      <c r="E580" s="41">
        <v>27.91</v>
      </c>
      <c r="F580" s="41">
        <v>28.72</v>
      </c>
      <c r="G580" s="41">
        <v>28.95</v>
      </c>
      <c r="H580" s="41">
        <v>28.58</v>
      </c>
      <c r="I580" s="41">
        <v>28.72</v>
      </c>
      <c r="J580" s="41">
        <v>29.2</v>
      </c>
      <c r="K580" s="41">
        <v>29.74</v>
      </c>
      <c r="L580" s="41">
        <v>28.42</v>
      </c>
      <c r="M580" s="41">
        <v>27.61</v>
      </c>
      <c r="N580" s="72"/>
    </row>
    <row r="581" spans="1:14" x14ac:dyDescent="0.25">
      <c r="A581" s="27">
        <v>2002</v>
      </c>
      <c r="B581" s="41">
        <v>27.86</v>
      </c>
      <c r="C581" s="41">
        <v>27.86</v>
      </c>
      <c r="D581" s="41">
        <v>28.08</v>
      </c>
      <c r="E581" s="41">
        <v>28.25</v>
      </c>
      <c r="F581" s="41">
        <v>28.32</v>
      </c>
      <c r="G581" s="41">
        <v>29.63</v>
      </c>
      <c r="H581" s="41">
        <v>28.81</v>
      </c>
      <c r="I581" s="41">
        <v>28.28</v>
      </c>
      <c r="J581" s="41">
        <v>29.67</v>
      </c>
      <c r="K581" s="41">
        <v>29.44</v>
      </c>
      <c r="L581" s="41">
        <v>28.94</v>
      </c>
      <c r="M581" s="41">
        <v>28.55</v>
      </c>
      <c r="N581" s="72">
        <f t="shared" ref="N581:N600" si="129">AVERAGE(B581:M581)</f>
        <v>28.640833333333333</v>
      </c>
    </row>
    <row r="582" spans="1:14" x14ac:dyDescent="0.25">
      <c r="A582" s="27">
        <v>2003</v>
      </c>
      <c r="B582" s="41">
        <v>28.35</v>
      </c>
      <c r="C582" s="41">
        <v>28.23</v>
      </c>
      <c r="D582" s="41">
        <v>29.03</v>
      </c>
      <c r="E582" s="41">
        <v>29.35</v>
      </c>
      <c r="F582" s="41">
        <v>29.45</v>
      </c>
      <c r="G582" s="41">
        <v>29.72</v>
      </c>
      <c r="H582" s="41">
        <v>29.33</v>
      </c>
      <c r="I582" s="41"/>
      <c r="J582" s="41">
        <v>29.93</v>
      </c>
      <c r="K582" s="41">
        <v>30.25</v>
      </c>
      <c r="L582" s="41">
        <v>29.65</v>
      </c>
      <c r="M582" s="41">
        <v>28.09</v>
      </c>
      <c r="N582" s="72">
        <f t="shared" si="129"/>
        <v>29.216363636363631</v>
      </c>
    </row>
    <row r="583" spans="1:14" x14ac:dyDescent="0.25">
      <c r="A583" s="27">
        <v>2004</v>
      </c>
      <c r="B583" s="41">
        <v>27.77</v>
      </c>
      <c r="C583" s="41">
        <v>27.99</v>
      </c>
      <c r="D583" s="41">
        <v>27.78</v>
      </c>
      <c r="E583" s="41">
        <v>28.4</v>
      </c>
      <c r="F583" s="41">
        <v>28.44</v>
      </c>
      <c r="G583" s="41">
        <v>28.97</v>
      </c>
      <c r="H583" s="41">
        <v>28.62</v>
      </c>
      <c r="I583" s="41">
        <v>28.82</v>
      </c>
      <c r="J583" s="41">
        <v>29.63</v>
      </c>
      <c r="K583" s="41">
        <v>29.71</v>
      </c>
      <c r="L583" s="41">
        <v>28.8</v>
      </c>
      <c r="M583" s="41">
        <v>27.9</v>
      </c>
      <c r="N583" s="72">
        <f t="shared" si="129"/>
        <v>28.569166666666664</v>
      </c>
    </row>
    <row r="584" spans="1:14" x14ac:dyDescent="0.25">
      <c r="A584" s="27">
        <v>2005</v>
      </c>
      <c r="B584" s="41">
        <v>27.22</v>
      </c>
      <c r="C584" s="41">
        <v>27.52</v>
      </c>
      <c r="D584" s="41">
        <v>28.97</v>
      </c>
      <c r="E584" s="41">
        <v>28.82</v>
      </c>
      <c r="F584" s="41">
        <v>29.77</v>
      </c>
      <c r="G584" s="41">
        <v>30.32</v>
      </c>
      <c r="H584" s="41">
        <v>30.19</v>
      </c>
      <c r="I584" s="41">
        <v>29.86</v>
      </c>
      <c r="J584" s="41">
        <v>29.84</v>
      </c>
      <c r="K584" s="41">
        <v>30.53</v>
      </c>
      <c r="L584" s="41">
        <v>28.54</v>
      </c>
      <c r="M584" s="41">
        <v>28.44</v>
      </c>
      <c r="N584" s="72">
        <f t="shared" si="129"/>
        <v>29.168333333333333</v>
      </c>
    </row>
    <row r="585" spans="1:14" x14ac:dyDescent="0.25">
      <c r="A585" s="27">
        <v>2006</v>
      </c>
      <c r="B585" s="41">
        <v>28.19</v>
      </c>
      <c r="C585" s="41">
        <v>28.16</v>
      </c>
      <c r="D585" s="41">
        <v>27.76</v>
      </c>
      <c r="E585" s="41">
        <v>28.31</v>
      </c>
      <c r="F585" s="41">
        <v>29.38</v>
      </c>
      <c r="G585" s="41">
        <v>29.13</v>
      </c>
      <c r="H585" s="41">
        <v>29.08</v>
      </c>
      <c r="I585" s="41">
        <v>29.26</v>
      </c>
      <c r="J585" s="41">
        <v>29.48</v>
      </c>
      <c r="K585" s="41">
        <v>30.02</v>
      </c>
      <c r="L585" s="41">
        <v>29.06</v>
      </c>
      <c r="M585" s="41">
        <v>28.38</v>
      </c>
      <c r="N585" s="72">
        <f t="shared" si="129"/>
        <v>28.85083333333333</v>
      </c>
    </row>
    <row r="586" spans="1:14" x14ac:dyDescent="0.25">
      <c r="A586" s="27">
        <v>2007</v>
      </c>
      <c r="B586" s="41">
        <v>28</v>
      </c>
      <c r="C586" s="41">
        <v>28.44</v>
      </c>
      <c r="D586" s="41">
        <v>28.49</v>
      </c>
      <c r="E586" s="41">
        <v>28.95</v>
      </c>
      <c r="F586" s="41">
        <v>29.41</v>
      </c>
      <c r="G586" s="41">
        <v>29.64</v>
      </c>
      <c r="H586" s="41">
        <v>29.57</v>
      </c>
      <c r="I586" s="41">
        <v>29.93</v>
      </c>
      <c r="J586" s="41">
        <v>29.78</v>
      </c>
      <c r="K586" s="41">
        <v>30.3</v>
      </c>
      <c r="L586" s="41">
        <v>28.53</v>
      </c>
      <c r="M586" s="41">
        <v>27.82</v>
      </c>
      <c r="N586" s="72">
        <f t="shared" si="129"/>
        <v>29.071666666666673</v>
      </c>
    </row>
    <row r="587" spans="1:14" x14ac:dyDescent="0.25">
      <c r="A587" s="27">
        <v>2008</v>
      </c>
      <c r="B587" s="41">
        <v>27.76</v>
      </c>
      <c r="C587" s="41">
        <v>27.98</v>
      </c>
      <c r="D587" s="41">
        <v>27.94</v>
      </c>
      <c r="E587" s="41">
        <v>28.34</v>
      </c>
      <c r="F587" s="41">
        <v>28.76</v>
      </c>
      <c r="G587" s="41">
        <v>28.97</v>
      </c>
      <c r="H587" s="41">
        <v>28.71</v>
      </c>
      <c r="I587" s="41">
        <v>28.97</v>
      </c>
      <c r="J587" s="41">
        <v>29.71</v>
      </c>
      <c r="K587" s="41">
        <v>29.78</v>
      </c>
      <c r="L587" s="41">
        <v>28.62</v>
      </c>
      <c r="M587" s="41">
        <v>27.52</v>
      </c>
      <c r="N587" s="72">
        <f t="shared" si="129"/>
        <v>28.588333333333328</v>
      </c>
    </row>
    <row r="588" spans="1:14" x14ac:dyDescent="0.25">
      <c r="A588" s="27">
        <v>2009</v>
      </c>
      <c r="B588" s="41">
        <v>27.66</v>
      </c>
      <c r="C588" s="41">
        <v>27</v>
      </c>
      <c r="D588" s="41">
        <v>27.13</v>
      </c>
      <c r="E588" s="41">
        <v>28.35</v>
      </c>
      <c r="F588" s="41">
        <v>28.85</v>
      </c>
      <c r="G588" s="41">
        <v>29.61</v>
      </c>
      <c r="H588" s="41">
        <v>29.08</v>
      </c>
      <c r="I588" s="41">
        <v>29.13</v>
      </c>
      <c r="J588" s="41">
        <v>29.6</v>
      </c>
      <c r="K588" s="41">
        <v>29.6</v>
      </c>
      <c r="L588" s="41">
        <v>29.13</v>
      </c>
      <c r="M588" s="41">
        <v>28.21</v>
      </c>
      <c r="N588" s="72">
        <f t="shared" si="129"/>
        <v>28.612499999999997</v>
      </c>
    </row>
    <row r="589" spans="1:14" x14ac:dyDescent="0.25">
      <c r="A589" s="27">
        <v>2010</v>
      </c>
      <c r="B589" s="41">
        <v>27.99</v>
      </c>
      <c r="C589" s="41">
        <v>28.12</v>
      </c>
      <c r="D589" s="41">
        <v>27.98</v>
      </c>
      <c r="E589" s="41">
        <v>28.65</v>
      </c>
      <c r="F589" s="41">
        <v>29.59</v>
      </c>
      <c r="G589" s="41">
        <v>29.57</v>
      </c>
      <c r="H589" s="41">
        <v>29.62</v>
      </c>
      <c r="I589" s="41">
        <v>30.04</v>
      </c>
      <c r="J589" s="41">
        <v>30.7</v>
      </c>
      <c r="K589" s="41">
        <v>29.72</v>
      </c>
      <c r="L589" s="41">
        <v>28.58</v>
      </c>
      <c r="M589" s="41">
        <v>27.27</v>
      </c>
      <c r="N589" s="72">
        <f t="shared" si="129"/>
        <v>28.985833333333332</v>
      </c>
    </row>
    <row r="590" spans="1:14" x14ac:dyDescent="0.25">
      <c r="A590" s="27">
        <v>2011</v>
      </c>
      <c r="B590" s="41">
        <v>27.07</v>
      </c>
      <c r="C590" s="41">
        <v>27.89</v>
      </c>
      <c r="D590" s="41">
        <v>27.88</v>
      </c>
      <c r="E590" s="41">
        <v>28.55</v>
      </c>
      <c r="F590" s="41">
        <v>29.27</v>
      </c>
      <c r="G590" s="41">
        <v>29.73</v>
      </c>
      <c r="H590" s="41">
        <v>29.83</v>
      </c>
      <c r="I590" s="41">
        <v>29.99</v>
      </c>
      <c r="J590" s="41">
        <v>29.91</v>
      </c>
      <c r="K590" s="41">
        <v>29.94</v>
      </c>
      <c r="L590" s="41">
        <v>28.48</v>
      </c>
      <c r="M590" s="41">
        <v>27.7</v>
      </c>
      <c r="N590" s="72">
        <f t="shared" si="129"/>
        <v>28.853333333333335</v>
      </c>
    </row>
    <row r="591" spans="1:14" x14ac:dyDescent="0.25">
      <c r="A591" s="27">
        <v>2012</v>
      </c>
      <c r="B591" s="41">
        <v>27.51</v>
      </c>
      <c r="C591" s="41">
        <v>27.78</v>
      </c>
      <c r="D591" s="41">
        <v>27.4</v>
      </c>
      <c r="E591" s="41">
        <v>28.45</v>
      </c>
      <c r="F591" s="41">
        <v>29.54</v>
      </c>
      <c r="G591" s="41">
        <v>30.01</v>
      </c>
      <c r="H591" s="41">
        <v>28.84</v>
      </c>
      <c r="I591" s="41">
        <v>29.54</v>
      </c>
      <c r="J591" s="41">
        <v>29.39</v>
      </c>
      <c r="K591" s="41">
        <v>29.38</v>
      </c>
      <c r="L591" s="41">
        <v>28.4</v>
      </c>
      <c r="M591" s="41">
        <v>27.9</v>
      </c>
      <c r="N591" s="72">
        <f t="shared" si="129"/>
        <v>28.678333333333327</v>
      </c>
    </row>
    <row r="592" spans="1:14" x14ac:dyDescent="0.25">
      <c r="A592" s="27">
        <v>2013</v>
      </c>
      <c r="B592" s="41">
        <v>28</v>
      </c>
      <c r="C592" s="41">
        <v>28.04</v>
      </c>
      <c r="D592" s="41">
        <v>27.78</v>
      </c>
      <c r="E592" s="41">
        <v>28.63</v>
      </c>
      <c r="F592" s="41">
        <v>28.97</v>
      </c>
      <c r="G592" s="41">
        <v>29.11</v>
      </c>
      <c r="H592" s="41">
        <v>28.74</v>
      </c>
      <c r="I592" s="41">
        <v>29.15</v>
      </c>
      <c r="J592" s="41">
        <v>30.03</v>
      </c>
      <c r="K592" s="41">
        <v>29.83</v>
      </c>
      <c r="L592" s="41">
        <v>29.82</v>
      </c>
      <c r="M592" s="41">
        <v>28.72</v>
      </c>
      <c r="N592" s="72">
        <f t="shared" si="129"/>
        <v>28.90166666666666</v>
      </c>
    </row>
    <row r="593" spans="1:14" x14ac:dyDescent="0.25">
      <c r="A593" s="27">
        <v>2014</v>
      </c>
      <c r="B593" s="41">
        <v>28.29</v>
      </c>
      <c r="C593" s="41">
        <v>28.08</v>
      </c>
      <c r="D593" s="41">
        <v>28.38</v>
      </c>
      <c r="E593" s="41">
        <v>28.88</v>
      </c>
      <c r="F593" s="41">
        <v>29.14</v>
      </c>
      <c r="G593" s="41">
        <v>29.25</v>
      </c>
      <c r="H593" s="41">
        <v>28.6</v>
      </c>
      <c r="I593" s="41">
        <v>28.92</v>
      </c>
      <c r="J593" s="41">
        <v>29.61</v>
      </c>
      <c r="K593" s="41">
        <v>29.63</v>
      </c>
      <c r="L593" s="41">
        <v>28.87</v>
      </c>
      <c r="M593" s="41">
        <v>28.23</v>
      </c>
      <c r="N593" s="72">
        <f t="shared" si="129"/>
        <v>28.823333333333334</v>
      </c>
    </row>
    <row r="594" spans="1:14" x14ac:dyDescent="0.25">
      <c r="A594" s="27">
        <v>2015</v>
      </c>
      <c r="B594" s="41">
        <v>27.85</v>
      </c>
      <c r="C594" s="41">
        <v>27.66</v>
      </c>
      <c r="D594" s="41">
        <v>27.99</v>
      </c>
      <c r="E594" s="41">
        <v>28.38</v>
      </c>
      <c r="F594" s="41">
        <v>29.1</v>
      </c>
      <c r="G594" s="41">
        <v>29.41</v>
      </c>
      <c r="H594" s="41">
        <v>29.18</v>
      </c>
      <c r="I594" s="41">
        <v>28.93</v>
      </c>
      <c r="J594" s="41">
        <v>29.55</v>
      </c>
      <c r="K594" s="41">
        <v>30.5</v>
      </c>
      <c r="L594"/>
      <c r="M594"/>
      <c r="N594" s="72">
        <f t="shared" si="129"/>
        <v>28.855</v>
      </c>
    </row>
    <row r="595" spans="1:14" x14ac:dyDescent="0.25">
      <c r="A595" s="27">
        <v>2016</v>
      </c>
      <c r="B595" s="41"/>
      <c r="C595" s="41"/>
      <c r="D595" s="41">
        <v>28.85</v>
      </c>
      <c r="E595" s="41">
        <v>29.22</v>
      </c>
      <c r="F595" s="41">
        <v>30.01</v>
      </c>
      <c r="G595" s="41">
        <v>29.92</v>
      </c>
      <c r="H595" s="41">
        <v>28.99</v>
      </c>
      <c r="I595" s="41">
        <v>29.33</v>
      </c>
      <c r="J595" s="41">
        <v>29.72</v>
      </c>
      <c r="K595" s="41">
        <v>29.93</v>
      </c>
      <c r="L595" s="41">
        <v>29.39</v>
      </c>
      <c r="M595" s="41">
        <v>28.67</v>
      </c>
      <c r="N595" s="72">
        <f t="shared" si="129"/>
        <v>29.403000000000002</v>
      </c>
    </row>
    <row r="596" spans="1:14" x14ac:dyDescent="0.25">
      <c r="A596" s="27">
        <v>2017</v>
      </c>
      <c r="B596" s="41">
        <v>28.06</v>
      </c>
      <c r="C596" s="41">
        <v>28.1</v>
      </c>
      <c r="D596" s="41">
        <v>28.05</v>
      </c>
      <c r="E596" s="41">
        <v>29.07</v>
      </c>
      <c r="F596" s="41">
        <v>30.24</v>
      </c>
      <c r="G596" s="41">
        <v>30.66</v>
      </c>
      <c r="H596" s="41">
        <v>29.36</v>
      </c>
      <c r="I596" s="41">
        <v>29.92</v>
      </c>
      <c r="J596" s="41">
        <v>30.4</v>
      </c>
      <c r="K596" s="41">
        <v>30.27</v>
      </c>
      <c r="L596" s="41">
        <v>29.51</v>
      </c>
      <c r="M596" s="41">
        <v>28.2</v>
      </c>
      <c r="N596" s="72">
        <f t="shared" si="129"/>
        <v>29.319999999999997</v>
      </c>
    </row>
    <row r="597" spans="1:14" x14ac:dyDescent="0.25">
      <c r="A597" s="27">
        <v>2018</v>
      </c>
      <c r="B597" s="41">
        <v>27.158000000000001</v>
      </c>
      <c r="C597" s="41">
        <v>27.303000000000001</v>
      </c>
      <c r="D597" s="41">
        <v>27.927</v>
      </c>
      <c r="E597" s="41">
        <v>28.361999999999998</v>
      </c>
      <c r="F597" s="41">
        <v>29.274999999999999</v>
      </c>
      <c r="G597" s="41">
        <v>29.408000000000001</v>
      </c>
      <c r="H597" s="41">
        <v>28.334</v>
      </c>
      <c r="I597" s="41">
        <v>28.905999999999999</v>
      </c>
      <c r="J597" s="41">
        <v>29.585999999999999</v>
      </c>
      <c r="K597" s="41">
        <v>29.765999999999998</v>
      </c>
      <c r="L597" s="41">
        <v>29.207999999999998</v>
      </c>
      <c r="M597" s="41">
        <v>28.83</v>
      </c>
      <c r="N597" s="72">
        <f t="shared" si="129"/>
        <v>28.671916666666672</v>
      </c>
    </row>
    <row r="598" spans="1:14" x14ac:dyDescent="0.25">
      <c r="A598" s="27">
        <v>2019</v>
      </c>
      <c r="B598" s="41">
        <v>28.312000000000001</v>
      </c>
      <c r="C598" s="41">
        <v>28.49</v>
      </c>
      <c r="D598" s="41">
        <v>28.126000000000001</v>
      </c>
      <c r="E598" s="41">
        <v>28.722000000000001</v>
      </c>
      <c r="F598" s="41">
        <v>29.259</v>
      </c>
      <c r="G598" s="41">
        <v>29.823</v>
      </c>
      <c r="H598" s="41">
        <v>29.24</v>
      </c>
      <c r="I598" s="41">
        <v>29.327000000000002</v>
      </c>
      <c r="J598" s="41">
        <v>29.78</v>
      </c>
      <c r="K598" s="41">
        <v>30.318000000000001</v>
      </c>
      <c r="L598" s="41">
        <v>29.515000000000001</v>
      </c>
      <c r="M598" s="41">
        <v>28.7</v>
      </c>
      <c r="N598" s="72">
        <f t="shared" si="129"/>
        <v>29.134333333333331</v>
      </c>
    </row>
    <row r="599" spans="1:14" x14ac:dyDescent="0.25">
      <c r="A599" s="27">
        <v>2020</v>
      </c>
      <c r="B599" s="41">
        <v>28.5</v>
      </c>
      <c r="C599" s="41">
        <v>28.5</v>
      </c>
      <c r="D599" s="41">
        <v>28.9</v>
      </c>
      <c r="E599" s="41">
        <v>29.1</v>
      </c>
      <c r="F599" s="41">
        <v>29.5</v>
      </c>
      <c r="G599" s="41">
        <v>30.2</v>
      </c>
      <c r="H599" s="41">
        <v>29.8</v>
      </c>
      <c r="I599" s="41">
        <v>29.9</v>
      </c>
      <c r="J599" s="41">
        <v>30.7</v>
      </c>
      <c r="K599" s="41">
        <v>30.1</v>
      </c>
      <c r="L599" s="41">
        <v>30.047999999999998</v>
      </c>
      <c r="M599" s="41">
        <v>28.227</v>
      </c>
      <c r="N599" s="72">
        <f t="shared" si="129"/>
        <v>29.456250000000001</v>
      </c>
    </row>
    <row r="600" spans="1:14" x14ac:dyDescent="0.25">
      <c r="A600" s="27">
        <v>2021</v>
      </c>
      <c r="B600" s="41">
        <v>28.215</v>
      </c>
      <c r="C600" s="41">
        <v>28.288</v>
      </c>
      <c r="D600" s="41">
        <v>28.311</v>
      </c>
      <c r="E600" s="41">
        <v>28.823</v>
      </c>
      <c r="F600" s="41">
        <v>28.916</v>
      </c>
      <c r="G600" s="41">
        <v>29.603999999999999</v>
      </c>
      <c r="H600" s="41">
        <v>29.419</v>
      </c>
      <c r="I600" s="41">
        <v>29.658999999999999</v>
      </c>
      <c r="J600" s="41">
        <v>30.077000000000002</v>
      </c>
      <c r="K600" s="41">
        <v>30.337</v>
      </c>
      <c r="L600" s="41">
        <v>29.405000000000001</v>
      </c>
      <c r="M600" s="41">
        <v>28.309000000000001</v>
      </c>
      <c r="N600" s="72">
        <f t="shared" si="129"/>
        <v>29.113583333333334</v>
      </c>
    </row>
    <row r="601" spans="1:14" x14ac:dyDescent="0.25">
      <c r="A601" s="27">
        <v>2022</v>
      </c>
      <c r="B601" s="41">
        <v>28.541</v>
      </c>
      <c r="C601" s="41">
        <v>28.303000000000001</v>
      </c>
      <c r="D601" s="41">
        <v>28.533999999999999</v>
      </c>
      <c r="E601" s="41">
        <v>28.887</v>
      </c>
      <c r="F601" s="41">
        <v>29.596</v>
      </c>
      <c r="G601" s="41">
        <v>29.866</v>
      </c>
      <c r="H601"/>
      <c r="I601"/>
      <c r="J601"/>
      <c r="K601"/>
      <c r="L601"/>
      <c r="M601"/>
      <c r="N601" s="72"/>
    </row>
    <row r="602" spans="1:14" x14ac:dyDescent="0.25">
      <c r="A602" s="27">
        <v>2023</v>
      </c>
      <c r="B602" s="41"/>
      <c r="C602" s="41"/>
      <c r="D602" s="41"/>
      <c r="E602" s="41"/>
      <c r="F602" s="41"/>
      <c r="G602" s="41"/>
      <c r="H602" s="41"/>
      <c r="I602" s="41"/>
      <c r="J602" s="41"/>
      <c r="K602" s="41"/>
      <c r="L602" s="41"/>
      <c r="M602" s="41"/>
      <c r="N602" s="72"/>
    </row>
    <row r="603" spans="1:14" x14ac:dyDescent="0.25">
      <c r="A603" s="27">
        <v>2024</v>
      </c>
      <c r="B603" s="41"/>
      <c r="C603" s="41"/>
      <c r="D603" s="41"/>
      <c r="E603" s="41"/>
      <c r="F603" s="41"/>
      <c r="G603" s="41"/>
      <c r="H603" s="41"/>
      <c r="I603" s="41"/>
      <c r="J603" s="41"/>
      <c r="K603" s="41"/>
      <c r="L603" s="41"/>
      <c r="M603" s="41"/>
      <c r="N603" s="72"/>
    </row>
    <row r="604" spans="1:14" x14ac:dyDescent="0.25">
      <c r="A604" s="27">
        <v>2025</v>
      </c>
      <c r="B604" s="41"/>
      <c r="C604" s="41"/>
      <c r="D604" s="41"/>
      <c r="E604" s="41"/>
      <c r="F604" s="41"/>
      <c r="G604" s="41"/>
      <c r="H604" s="41"/>
      <c r="I604" s="41"/>
      <c r="J604" s="41"/>
      <c r="K604" s="41"/>
      <c r="L604" s="41"/>
      <c r="M604" s="41"/>
      <c r="N604" s="72"/>
    </row>
    <row r="605" spans="1:14" x14ac:dyDescent="0.25">
      <c r="A605" s="27">
        <v>2026</v>
      </c>
      <c r="B605" s="41"/>
      <c r="C605" s="41"/>
      <c r="D605" s="41"/>
      <c r="E605" s="41"/>
      <c r="F605" s="41"/>
      <c r="G605" s="41"/>
      <c r="H605" s="41"/>
      <c r="I605" s="41"/>
      <c r="J605" s="41"/>
      <c r="K605" s="41"/>
      <c r="L605" s="41"/>
      <c r="M605" s="41"/>
      <c r="N605" s="72"/>
    </row>
    <row r="606" spans="1:14" x14ac:dyDescent="0.25">
      <c r="A606" s="27">
        <v>2027</v>
      </c>
      <c r="B606" s="41"/>
      <c r="C606" s="41"/>
      <c r="D606" s="41"/>
      <c r="E606" s="41"/>
      <c r="F606" s="41"/>
      <c r="G606" s="41"/>
      <c r="H606" s="41"/>
      <c r="I606" s="41"/>
      <c r="J606" s="41"/>
      <c r="K606" s="41"/>
      <c r="L606" s="41"/>
      <c r="M606" s="41"/>
      <c r="N606" s="72"/>
    </row>
    <row r="607" spans="1:14" x14ac:dyDescent="0.25">
      <c r="A607" s="3"/>
    </row>
    <row r="608" spans="1:14" x14ac:dyDescent="0.25">
      <c r="A608" s="27" t="s">
        <v>78</v>
      </c>
      <c r="B608" s="41">
        <f t="shared" ref="B608:N608" si="130">AVERAGE(B581:B606)</f>
        <v>27.915300000000009</v>
      </c>
      <c r="C608" s="41">
        <f t="shared" si="130"/>
        <v>27.986700000000003</v>
      </c>
      <c r="D608" s="41">
        <f t="shared" si="130"/>
        <v>28.156571428571436</v>
      </c>
      <c r="E608" s="41">
        <f t="shared" si="130"/>
        <v>28.690190476190473</v>
      </c>
      <c r="F608" s="41">
        <f t="shared" si="130"/>
        <v>29.275523809523811</v>
      </c>
      <c r="G608" s="41">
        <f t="shared" si="130"/>
        <v>29.645285714285723</v>
      </c>
      <c r="H608" s="41">
        <f t="shared" si="130"/>
        <v>29.167149999999999</v>
      </c>
      <c r="I608" s="41">
        <f t="shared" si="130"/>
        <v>29.361157894736841</v>
      </c>
      <c r="J608" s="41">
        <f t="shared" si="130"/>
        <v>29.854650000000003</v>
      </c>
      <c r="K608" s="41">
        <f t="shared" si="130"/>
        <v>29.967549999999999</v>
      </c>
      <c r="L608" s="41">
        <f t="shared" si="130"/>
        <v>29.078736842105261</v>
      </c>
      <c r="M608" s="41">
        <f t="shared" si="130"/>
        <v>28.192947368421049</v>
      </c>
      <c r="N608" s="72">
        <f t="shared" si="130"/>
        <v>28.94573068181818</v>
      </c>
    </row>
    <row r="609" spans="1:14" x14ac:dyDescent="0.25">
      <c r="A609" s="27" t="s">
        <v>79</v>
      </c>
      <c r="B609" s="41">
        <f t="shared" ref="B609:N609" si="131">STDEV(B581:B606)</f>
        <v>0.42795303480639085</v>
      </c>
      <c r="C609" s="41">
        <f t="shared" si="131"/>
        <v>0.38921136187234606</v>
      </c>
      <c r="D609" s="41">
        <f t="shared" si="131"/>
        <v>0.50526107819904065</v>
      </c>
      <c r="E609" s="41">
        <f t="shared" si="131"/>
        <v>0.32813147045774527</v>
      </c>
      <c r="F609" s="41">
        <f t="shared" si="131"/>
        <v>0.47040393483129095</v>
      </c>
      <c r="G609" s="41">
        <f t="shared" si="131"/>
        <v>0.4378925830448771</v>
      </c>
      <c r="H609" s="41">
        <f t="shared" si="131"/>
        <v>0.47979351644332657</v>
      </c>
      <c r="I609" s="41">
        <f t="shared" si="131"/>
        <v>0.49804509648088557</v>
      </c>
      <c r="J609" s="41">
        <f t="shared" si="131"/>
        <v>0.3696721556076123</v>
      </c>
      <c r="K609" s="41">
        <f t="shared" si="131"/>
        <v>0.34475688993534975</v>
      </c>
      <c r="L609" s="41">
        <f t="shared" si="131"/>
        <v>0.49580617204096811</v>
      </c>
      <c r="M609" s="41">
        <f t="shared" si="131"/>
        <v>0.42669042559945702</v>
      </c>
      <c r="N609" s="72">
        <f t="shared" si="131"/>
        <v>0.27876814282340573</v>
      </c>
    </row>
    <row r="610" spans="1:14" x14ac:dyDescent="0.25">
      <c r="A610" s="27" t="s">
        <v>80</v>
      </c>
      <c r="B610" s="41">
        <f t="shared" ref="B610:N610" si="132">B609/B608*100</f>
        <v>1.5330411452013437</v>
      </c>
      <c r="C610" s="41">
        <f t="shared" si="132"/>
        <v>1.3907011611670759</v>
      </c>
      <c r="D610" s="41">
        <f t="shared" si="132"/>
        <v>1.7944694704069508</v>
      </c>
      <c r="E610" s="41">
        <f t="shared" si="132"/>
        <v>1.1437061414076573</v>
      </c>
      <c r="F610" s="41">
        <f t="shared" si="132"/>
        <v>1.6068164583216127</v>
      </c>
      <c r="G610" s="41">
        <f t="shared" si="132"/>
        <v>1.477106975001633</v>
      </c>
      <c r="H610" s="41">
        <f t="shared" si="132"/>
        <v>1.6449790824380393</v>
      </c>
      <c r="I610" s="41">
        <f t="shared" si="132"/>
        <v>1.6962719871826411</v>
      </c>
      <c r="J610" s="41">
        <f t="shared" si="132"/>
        <v>1.2382397904769016</v>
      </c>
      <c r="K610" s="41">
        <f t="shared" si="132"/>
        <v>1.1504340192486533</v>
      </c>
      <c r="L610" s="41">
        <f t="shared" si="132"/>
        <v>1.7050471440116117</v>
      </c>
      <c r="M610" s="41">
        <f t="shared" si="132"/>
        <v>1.513465123115838</v>
      </c>
      <c r="N610" s="72">
        <f t="shared" si="132"/>
        <v>0.96307170783741758</v>
      </c>
    </row>
    <row r="611" spans="1:14" x14ac:dyDescent="0.25">
      <c r="A611" s="27" t="s">
        <v>81</v>
      </c>
      <c r="B611" s="41">
        <f t="shared" ref="B611:N611" si="133">MIN(B581:B606)</f>
        <v>27.07</v>
      </c>
      <c r="C611" s="41">
        <f t="shared" si="133"/>
        <v>27</v>
      </c>
      <c r="D611" s="41">
        <f t="shared" si="133"/>
        <v>27.13</v>
      </c>
      <c r="E611" s="41">
        <f t="shared" si="133"/>
        <v>28.25</v>
      </c>
      <c r="F611" s="41">
        <f t="shared" si="133"/>
        <v>28.32</v>
      </c>
      <c r="G611" s="41">
        <f t="shared" si="133"/>
        <v>28.97</v>
      </c>
      <c r="H611" s="41">
        <f t="shared" si="133"/>
        <v>28.334</v>
      </c>
      <c r="I611" s="41">
        <f t="shared" si="133"/>
        <v>28.28</v>
      </c>
      <c r="J611" s="41">
        <f t="shared" si="133"/>
        <v>29.39</v>
      </c>
      <c r="K611" s="41">
        <f t="shared" si="133"/>
        <v>29.38</v>
      </c>
      <c r="L611" s="41">
        <f t="shared" si="133"/>
        <v>28.4</v>
      </c>
      <c r="M611" s="41">
        <f t="shared" si="133"/>
        <v>27.27</v>
      </c>
      <c r="N611" s="72">
        <f t="shared" si="133"/>
        <v>28.569166666666664</v>
      </c>
    </row>
    <row r="612" spans="1:14" x14ac:dyDescent="0.25">
      <c r="A612" s="27" t="s">
        <v>82</v>
      </c>
      <c r="B612" s="41">
        <f t="shared" ref="B612:N612" si="134">MAX(B581:B606)</f>
        <v>28.541</v>
      </c>
      <c r="C612" s="41">
        <f t="shared" si="134"/>
        <v>28.5</v>
      </c>
      <c r="D612" s="41">
        <f t="shared" si="134"/>
        <v>29.03</v>
      </c>
      <c r="E612" s="41">
        <f t="shared" si="134"/>
        <v>29.35</v>
      </c>
      <c r="F612" s="41">
        <f t="shared" si="134"/>
        <v>30.24</v>
      </c>
      <c r="G612" s="41">
        <f t="shared" si="134"/>
        <v>30.66</v>
      </c>
      <c r="H612" s="41">
        <f t="shared" si="134"/>
        <v>30.19</v>
      </c>
      <c r="I612" s="41">
        <f t="shared" si="134"/>
        <v>30.04</v>
      </c>
      <c r="J612" s="41">
        <f t="shared" si="134"/>
        <v>30.7</v>
      </c>
      <c r="K612" s="41">
        <f t="shared" si="134"/>
        <v>30.53</v>
      </c>
      <c r="L612" s="41">
        <f t="shared" si="134"/>
        <v>30.047999999999998</v>
      </c>
      <c r="M612" s="41">
        <f t="shared" si="134"/>
        <v>28.83</v>
      </c>
      <c r="N612" s="72">
        <f t="shared" si="134"/>
        <v>29.456250000000001</v>
      </c>
    </row>
    <row r="613" spans="1:14" x14ac:dyDescent="0.25">
      <c r="A613" s="27" t="s">
        <v>83</v>
      </c>
      <c r="B613" s="41">
        <f t="shared" ref="B613:N613" si="135">QUARTILE(B581:B606,1)</f>
        <v>27.734999999999999</v>
      </c>
      <c r="C613" s="41">
        <f t="shared" si="135"/>
        <v>27.84</v>
      </c>
      <c r="D613" s="41">
        <f t="shared" si="135"/>
        <v>27.88</v>
      </c>
      <c r="E613" s="41">
        <f t="shared" si="135"/>
        <v>28.38</v>
      </c>
      <c r="F613" s="41">
        <f t="shared" si="135"/>
        <v>28.97</v>
      </c>
      <c r="G613" s="41">
        <f t="shared" si="135"/>
        <v>29.408000000000001</v>
      </c>
      <c r="H613" s="41">
        <f t="shared" si="135"/>
        <v>28.792499999999997</v>
      </c>
      <c r="I613" s="41">
        <f t="shared" si="135"/>
        <v>28.95</v>
      </c>
      <c r="J613" s="41">
        <f t="shared" si="135"/>
        <v>29.607500000000002</v>
      </c>
      <c r="K613" s="41">
        <f t="shared" si="135"/>
        <v>29.717500000000001</v>
      </c>
      <c r="L613" s="41">
        <f t="shared" si="135"/>
        <v>28.6</v>
      </c>
      <c r="M613" s="41">
        <f t="shared" si="135"/>
        <v>27.9</v>
      </c>
      <c r="N613" s="72">
        <f t="shared" si="135"/>
        <v>28.676729166666664</v>
      </c>
    </row>
    <row r="614" spans="1:14" x14ac:dyDescent="0.25">
      <c r="A614" s="27" t="s">
        <v>84</v>
      </c>
      <c r="B614" s="41">
        <f t="shared" ref="B614:N614" si="136">QUARTILE(B581:B606,2)</f>
        <v>27.994999999999997</v>
      </c>
      <c r="C614" s="41">
        <f t="shared" si="136"/>
        <v>28.06</v>
      </c>
      <c r="D614" s="41">
        <f t="shared" si="136"/>
        <v>28.05</v>
      </c>
      <c r="E614" s="41">
        <f t="shared" si="136"/>
        <v>28.65</v>
      </c>
      <c r="F614" s="41">
        <f t="shared" si="136"/>
        <v>29.274999999999999</v>
      </c>
      <c r="G614" s="41">
        <f t="shared" si="136"/>
        <v>29.63</v>
      </c>
      <c r="H614" s="41">
        <f t="shared" si="136"/>
        <v>29.13</v>
      </c>
      <c r="I614" s="41">
        <f t="shared" si="136"/>
        <v>29.327000000000002</v>
      </c>
      <c r="J614" s="41">
        <f t="shared" si="136"/>
        <v>29.75</v>
      </c>
      <c r="K614" s="41">
        <f t="shared" si="136"/>
        <v>29.935000000000002</v>
      </c>
      <c r="L614" s="41">
        <f t="shared" si="136"/>
        <v>29.06</v>
      </c>
      <c r="M614" s="41">
        <f t="shared" si="136"/>
        <v>28.227</v>
      </c>
      <c r="N614" s="72">
        <f t="shared" si="136"/>
        <v>28.87833333333333</v>
      </c>
    </row>
    <row r="615" spans="1:14" x14ac:dyDescent="0.25">
      <c r="A615" s="27" t="s">
        <v>85</v>
      </c>
      <c r="B615" s="41">
        <f t="shared" ref="B615:N615" si="137">QUARTILE(B581:B606,3)</f>
        <v>28.233750000000001</v>
      </c>
      <c r="C615" s="41">
        <f t="shared" si="137"/>
        <v>28.244500000000002</v>
      </c>
      <c r="D615" s="41">
        <f t="shared" si="137"/>
        <v>28.49</v>
      </c>
      <c r="E615" s="41">
        <f t="shared" si="137"/>
        <v>28.887</v>
      </c>
      <c r="F615" s="41">
        <f t="shared" si="137"/>
        <v>29.54</v>
      </c>
      <c r="G615" s="41">
        <f t="shared" si="137"/>
        <v>29.866</v>
      </c>
      <c r="H615" s="41">
        <f t="shared" si="137"/>
        <v>29.45675</v>
      </c>
      <c r="I615" s="41">
        <f t="shared" si="137"/>
        <v>29.88</v>
      </c>
      <c r="J615" s="41">
        <f t="shared" si="137"/>
        <v>29.954999999999998</v>
      </c>
      <c r="K615" s="41">
        <f t="shared" si="137"/>
        <v>30.2775</v>
      </c>
      <c r="L615" s="41">
        <f t="shared" si="137"/>
        <v>29.457500000000003</v>
      </c>
      <c r="M615" s="41">
        <f t="shared" si="137"/>
        <v>28.495000000000001</v>
      </c>
      <c r="N615" s="72">
        <f t="shared" si="137"/>
        <v>29.142833333333332</v>
      </c>
    </row>
    <row r="618" spans="1:14" ht="15.75" x14ac:dyDescent="0.25">
      <c r="A618" s="23" t="s">
        <v>222</v>
      </c>
      <c r="N618" s="37"/>
    </row>
    <row r="619" spans="1:14" ht="15.75" x14ac:dyDescent="0.25">
      <c r="A619" s="24" t="s">
        <v>64</v>
      </c>
      <c r="B619" s="48" t="s">
        <v>65</v>
      </c>
      <c r="C619" s="48" t="s">
        <v>66</v>
      </c>
      <c r="D619" s="48" t="s">
        <v>67</v>
      </c>
      <c r="E619" s="48" t="s">
        <v>68</v>
      </c>
      <c r="F619" s="48" t="s">
        <v>69</v>
      </c>
      <c r="G619" s="48" t="s">
        <v>70</v>
      </c>
      <c r="H619" s="48" t="s">
        <v>71</v>
      </c>
      <c r="I619" s="48" t="s">
        <v>72</v>
      </c>
      <c r="J619" s="48" t="s">
        <v>73</v>
      </c>
      <c r="K619" s="48" t="s">
        <v>74</v>
      </c>
      <c r="L619" s="48" t="s">
        <v>75</v>
      </c>
      <c r="M619" s="48" t="s">
        <v>76</v>
      </c>
      <c r="N619" s="71" t="s">
        <v>77</v>
      </c>
    </row>
    <row r="620" spans="1:14" x14ac:dyDescent="0.25">
      <c r="A620" s="27">
        <v>1999</v>
      </c>
      <c r="B620" s="41"/>
      <c r="C620" s="41"/>
      <c r="D620" s="41"/>
      <c r="E620" s="41">
        <v>29.08</v>
      </c>
      <c r="F620" s="41">
        <v>30.22</v>
      </c>
      <c r="G620" s="41">
        <v>30.22</v>
      </c>
      <c r="H620" s="41">
        <v>29.59</v>
      </c>
      <c r="I620" s="41">
        <v>29.37</v>
      </c>
      <c r="J620" s="41">
        <v>30.38</v>
      </c>
      <c r="K620" s="41">
        <v>30.09</v>
      </c>
      <c r="L620" s="41">
        <v>28.79</v>
      </c>
      <c r="M620" s="41">
        <v>26.91</v>
      </c>
      <c r="N620" s="72"/>
    </row>
    <row r="621" spans="1:14" x14ac:dyDescent="0.25">
      <c r="A621" s="27">
        <v>2000</v>
      </c>
      <c r="B621" s="41">
        <v>27.14</v>
      </c>
      <c r="C621" s="41">
        <v>27.49</v>
      </c>
      <c r="D621" s="41">
        <v>27.7</v>
      </c>
      <c r="E621" s="41">
        <v>28.96</v>
      </c>
      <c r="F621" s="41">
        <v>29.4</v>
      </c>
      <c r="G621" s="41">
        <v>29.57</v>
      </c>
      <c r="H621" s="41">
        <v>29.18</v>
      </c>
      <c r="I621" s="41">
        <v>29.5</v>
      </c>
      <c r="J621" s="41"/>
      <c r="K621" s="41"/>
      <c r="L621" s="41"/>
      <c r="M621" s="41">
        <v>28.11</v>
      </c>
      <c r="N621" s="72"/>
    </row>
    <row r="622" spans="1:14" x14ac:dyDescent="0.25">
      <c r="A622" s="27">
        <v>2001</v>
      </c>
      <c r="B622" s="41">
        <v>27.8</v>
      </c>
      <c r="C622" s="41">
        <v>27.59</v>
      </c>
      <c r="D622" s="41">
        <v>28.52</v>
      </c>
      <c r="E622" s="41">
        <v>28.95</v>
      </c>
      <c r="F622" s="41">
        <v>29.78</v>
      </c>
      <c r="G622" s="41">
        <v>29.63</v>
      </c>
      <c r="H622" s="41">
        <v>29.16</v>
      </c>
      <c r="I622" s="41">
        <v>29.46</v>
      </c>
      <c r="J622" s="41">
        <v>29.83</v>
      </c>
      <c r="K622" s="41">
        <v>30.63</v>
      </c>
      <c r="L622" s="41">
        <v>28.47</v>
      </c>
      <c r="M622" s="41">
        <v>27.53</v>
      </c>
      <c r="N622" s="72">
        <f t="shared" ref="N622" si="138">AVERAGE(B622:M622)</f>
        <v>28.945833333333326</v>
      </c>
    </row>
    <row r="623" spans="1:14" x14ac:dyDescent="0.25">
      <c r="A623" s="27">
        <v>2002</v>
      </c>
      <c r="B623" s="41">
        <v>28.34</v>
      </c>
      <c r="C623" s="41">
        <v>28</v>
      </c>
      <c r="D623" s="41">
        <v>28.16</v>
      </c>
      <c r="E623" s="41">
        <v>28.98</v>
      </c>
      <c r="F623" s="41">
        <v>28.95</v>
      </c>
      <c r="G623" s="41">
        <v>30.36</v>
      </c>
      <c r="H623" s="41">
        <v>29.67</v>
      </c>
      <c r="I623" s="41">
        <v>29.27</v>
      </c>
      <c r="J623" s="41">
        <v>30.38</v>
      </c>
      <c r="K623" s="41"/>
      <c r="L623" s="41"/>
      <c r="M623" s="41"/>
      <c r="N623" s="72"/>
    </row>
    <row r="624" spans="1:14" x14ac:dyDescent="0.25">
      <c r="A624" s="27">
        <v>2003</v>
      </c>
      <c r="B624" s="41"/>
      <c r="C624" s="41"/>
      <c r="D624" s="41"/>
      <c r="E624" s="41"/>
      <c r="F624" s="41"/>
      <c r="G624" s="41"/>
      <c r="H624" s="41"/>
      <c r="I624" s="41"/>
      <c r="J624" s="41">
        <v>30.86</v>
      </c>
      <c r="K624" s="41">
        <v>30.8</v>
      </c>
      <c r="L624" s="41">
        <v>29.86</v>
      </c>
      <c r="M624" s="41">
        <v>28.21</v>
      </c>
      <c r="N624" s="72"/>
    </row>
    <row r="625" spans="1:14" x14ac:dyDescent="0.25">
      <c r="A625" s="27">
        <v>2004</v>
      </c>
      <c r="B625" s="41">
        <v>28.74</v>
      </c>
      <c r="C625" s="41">
        <v>28.83</v>
      </c>
      <c r="D625" s="41">
        <v>28.46</v>
      </c>
      <c r="E625" s="41">
        <v>29.48</v>
      </c>
      <c r="F625" s="41">
        <v>29.26</v>
      </c>
      <c r="G625" s="41">
        <v>29.7</v>
      </c>
      <c r="H625" s="41">
        <v>29.35</v>
      </c>
      <c r="I625" s="41">
        <v>29.95</v>
      </c>
      <c r="J625" s="41">
        <v>30.6</v>
      </c>
      <c r="K625" s="41">
        <v>30.38</v>
      </c>
      <c r="L625" s="41">
        <v>29.4</v>
      </c>
      <c r="M625" s="41">
        <v>29.24</v>
      </c>
      <c r="N625" s="72">
        <f t="shared" ref="N625:N640" si="139">AVERAGE(B625:M625)</f>
        <v>29.449166666666667</v>
      </c>
    </row>
    <row r="626" spans="1:14" x14ac:dyDescent="0.25">
      <c r="A626" s="27">
        <v>2005</v>
      </c>
      <c r="B626" s="41">
        <v>28.27</v>
      </c>
      <c r="C626" s="41">
        <v>28.34</v>
      </c>
      <c r="D626" s="41">
        <v>30.02</v>
      </c>
      <c r="E626" s="41">
        <v>29.83</v>
      </c>
      <c r="F626" s="41">
        <v>30.58</v>
      </c>
      <c r="G626" s="41">
        <v>31.27</v>
      </c>
      <c r="H626" s="41">
        <v>30.78</v>
      </c>
      <c r="I626" s="41">
        <v>29.9</v>
      </c>
      <c r="J626" s="41">
        <v>30.52</v>
      </c>
      <c r="K626" s="41">
        <v>30.97</v>
      </c>
      <c r="L626" s="41">
        <v>28.97</v>
      </c>
      <c r="M626" s="41">
        <v>28.73</v>
      </c>
      <c r="N626" s="72">
        <f t="shared" si="139"/>
        <v>29.84833333333334</v>
      </c>
    </row>
    <row r="627" spans="1:14" x14ac:dyDescent="0.25">
      <c r="A627" s="27">
        <v>2006</v>
      </c>
      <c r="B627" s="41">
        <v>28.36</v>
      </c>
      <c r="C627" s="41">
        <v>28.5</v>
      </c>
      <c r="D627" s="41">
        <v>28.05</v>
      </c>
      <c r="E627" s="41">
        <v>28.96</v>
      </c>
      <c r="F627" s="41">
        <v>29.78</v>
      </c>
      <c r="G627" s="41">
        <v>29.89</v>
      </c>
      <c r="H627" s="41">
        <v>29.46</v>
      </c>
      <c r="I627" s="41">
        <v>30.05</v>
      </c>
      <c r="J627" s="41">
        <v>30.13</v>
      </c>
      <c r="K627" s="41">
        <v>30.56</v>
      </c>
      <c r="L627" s="41">
        <v>29.68</v>
      </c>
      <c r="M627" s="41">
        <v>28.87</v>
      </c>
      <c r="N627" s="72">
        <f t="shared" si="139"/>
        <v>29.357500000000005</v>
      </c>
    </row>
    <row r="628" spans="1:14" x14ac:dyDescent="0.25">
      <c r="A628" s="27">
        <v>2007</v>
      </c>
      <c r="B628" s="41">
        <v>28.85</v>
      </c>
      <c r="C628" s="41">
        <v>29.18</v>
      </c>
      <c r="D628" s="41">
        <v>29.09</v>
      </c>
      <c r="E628" s="41">
        <v>29.73</v>
      </c>
      <c r="F628" s="41">
        <v>30.02</v>
      </c>
      <c r="G628" s="41">
        <v>30.75</v>
      </c>
      <c r="H628" s="41">
        <v>29.37</v>
      </c>
      <c r="I628" s="41">
        <v>30.43</v>
      </c>
      <c r="J628" s="41">
        <v>30.46</v>
      </c>
      <c r="K628" s="41">
        <v>30.62</v>
      </c>
      <c r="L628" s="41">
        <v>29.14</v>
      </c>
      <c r="M628" s="41">
        <v>28.11</v>
      </c>
      <c r="N628" s="72">
        <f t="shared" si="139"/>
        <v>29.645833333333332</v>
      </c>
    </row>
    <row r="629" spans="1:14" x14ac:dyDescent="0.25">
      <c r="A629" s="27">
        <v>2008</v>
      </c>
      <c r="B629" s="41">
        <v>28.73</v>
      </c>
      <c r="C629" s="41">
        <v>28.08</v>
      </c>
      <c r="D629" s="41">
        <v>28.4</v>
      </c>
      <c r="E629" s="41">
        <v>28.97</v>
      </c>
      <c r="F629" s="41">
        <v>29.72</v>
      </c>
      <c r="G629" s="41">
        <v>29.94</v>
      </c>
      <c r="H629" s="41">
        <v>29.65</v>
      </c>
      <c r="I629" s="41">
        <v>30.28</v>
      </c>
      <c r="J629" s="41">
        <v>30.95</v>
      </c>
      <c r="K629" s="41">
        <v>30.51</v>
      </c>
      <c r="L629" s="41">
        <v>28.66</v>
      </c>
      <c r="M629" s="41">
        <v>28.1</v>
      </c>
      <c r="N629" s="72">
        <f t="shared" si="139"/>
        <v>29.332500000000007</v>
      </c>
    </row>
    <row r="630" spans="1:14" x14ac:dyDescent="0.25">
      <c r="A630" s="27">
        <v>2009</v>
      </c>
      <c r="B630" s="41">
        <v>28.35</v>
      </c>
      <c r="C630" s="41">
        <v>27.52</v>
      </c>
      <c r="D630" s="41">
        <v>28.08</v>
      </c>
      <c r="E630" s="41">
        <v>29.27</v>
      </c>
      <c r="F630" s="41">
        <v>29.56</v>
      </c>
      <c r="G630" s="41">
        <v>30.24</v>
      </c>
      <c r="H630" s="41">
        <v>29.41</v>
      </c>
      <c r="I630" s="41">
        <v>29.64</v>
      </c>
      <c r="J630" s="41">
        <v>30.6</v>
      </c>
      <c r="K630" s="41">
        <v>30.16</v>
      </c>
      <c r="L630" s="41">
        <v>30.11</v>
      </c>
      <c r="M630" s="41">
        <v>29.19</v>
      </c>
      <c r="N630" s="72">
        <f t="shared" si="139"/>
        <v>29.34416666666667</v>
      </c>
    </row>
    <row r="631" spans="1:14" x14ac:dyDescent="0.25">
      <c r="A631" s="27">
        <v>2010</v>
      </c>
      <c r="B631" s="41">
        <v>28.55</v>
      </c>
      <c r="C631" s="41">
        <v>28.58</v>
      </c>
      <c r="D631" s="41">
        <v>28.93</v>
      </c>
      <c r="E631" s="41">
        <v>29.63</v>
      </c>
      <c r="F631" s="41">
        <v>30.31</v>
      </c>
      <c r="G631" s="41">
        <v>30.85</v>
      </c>
      <c r="H631" s="41">
        <v>30.38</v>
      </c>
      <c r="I631" s="41">
        <v>30.36</v>
      </c>
      <c r="J631" s="41">
        <v>31.8</v>
      </c>
      <c r="K631" s="41">
        <v>29.99</v>
      </c>
      <c r="L631" s="41">
        <v>28.65</v>
      </c>
      <c r="M631" s="41">
        <v>27.49</v>
      </c>
      <c r="N631" s="72">
        <f t="shared" si="139"/>
        <v>29.626666666666665</v>
      </c>
    </row>
    <row r="632" spans="1:14" x14ac:dyDescent="0.25">
      <c r="A632" s="27">
        <v>2011</v>
      </c>
      <c r="B632" s="41">
        <v>27.49</v>
      </c>
      <c r="C632" s="41">
        <v>28.9</v>
      </c>
      <c r="D632" s="41">
        <v>28.79</v>
      </c>
      <c r="E632" s="41">
        <v>28.96</v>
      </c>
      <c r="F632" s="41">
        <v>30.2</v>
      </c>
      <c r="G632" s="41">
        <v>30.56</v>
      </c>
      <c r="H632" s="41">
        <v>30.38</v>
      </c>
      <c r="I632" s="41">
        <v>30.79</v>
      </c>
      <c r="J632" s="41">
        <v>30.48</v>
      </c>
      <c r="K632" s="41">
        <v>30.5</v>
      </c>
      <c r="L632" s="41">
        <v>28.93</v>
      </c>
      <c r="M632" s="41">
        <v>27.69</v>
      </c>
      <c r="N632" s="72">
        <f t="shared" si="139"/>
        <v>29.4725</v>
      </c>
    </row>
    <row r="633" spans="1:14" x14ac:dyDescent="0.25">
      <c r="A633" s="27">
        <v>2012</v>
      </c>
      <c r="B633" s="41">
        <v>28.33</v>
      </c>
      <c r="C633" s="41">
        <v>28.19</v>
      </c>
      <c r="D633" s="41">
        <v>28.58</v>
      </c>
      <c r="E633" s="41">
        <v>29.46</v>
      </c>
      <c r="F633" s="41">
        <v>30.23</v>
      </c>
      <c r="G633" s="41">
        <v>30.78</v>
      </c>
      <c r="H633" s="41">
        <v>29.47</v>
      </c>
      <c r="I633" s="41">
        <v>30.16</v>
      </c>
      <c r="J633" s="41">
        <v>30.06</v>
      </c>
      <c r="K633" s="41">
        <v>29.76</v>
      </c>
      <c r="L633" s="41">
        <v>28.65</v>
      </c>
      <c r="M633" s="41">
        <v>28.3</v>
      </c>
      <c r="N633" s="72">
        <f t="shared" si="139"/>
        <v>29.330833333333331</v>
      </c>
    </row>
    <row r="634" spans="1:14" x14ac:dyDescent="0.25">
      <c r="A634" s="27">
        <v>2013</v>
      </c>
      <c r="B634" s="41">
        <v>28.79</v>
      </c>
      <c r="C634" s="41">
        <v>28.31</v>
      </c>
      <c r="D634" s="41">
        <v>28.38</v>
      </c>
      <c r="E634" s="41">
        <v>29.34</v>
      </c>
      <c r="F634" s="41">
        <v>29.76</v>
      </c>
      <c r="G634" s="41">
        <v>29.98</v>
      </c>
      <c r="H634" s="41">
        <v>29.38</v>
      </c>
      <c r="I634" s="41">
        <v>29.4</v>
      </c>
      <c r="J634" s="41">
        <v>30.61</v>
      </c>
      <c r="K634" s="41">
        <v>30.3</v>
      </c>
      <c r="L634" s="41">
        <v>30.17</v>
      </c>
      <c r="M634" s="41">
        <v>29.3</v>
      </c>
      <c r="N634" s="72">
        <f t="shared" si="139"/>
        <v>29.47666666666667</v>
      </c>
    </row>
    <row r="635" spans="1:14" x14ac:dyDescent="0.25">
      <c r="A635" s="27">
        <v>2014</v>
      </c>
      <c r="B635" s="41">
        <v>28.54</v>
      </c>
      <c r="C635" s="41">
        <v>28.53</v>
      </c>
      <c r="D635" s="41">
        <v>29.09</v>
      </c>
      <c r="E635" s="41">
        <v>29.6</v>
      </c>
      <c r="F635" s="41">
        <v>30.33</v>
      </c>
      <c r="G635" s="41">
        <v>30.13</v>
      </c>
      <c r="H635" s="41">
        <v>29.63</v>
      </c>
      <c r="I635" s="41">
        <v>29.93</v>
      </c>
      <c r="J635" s="41">
        <v>30.42</v>
      </c>
      <c r="K635" s="41">
        <v>30.31</v>
      </c>
      <c r="L635" s="41">
        <v>28.9</v>
      </c>
      <c r="M635" s="41">
        <v>28.37</v>
      </c>
      <c r="N635" s="72">
        <f t="shared" si="139"/>
        <v>29.481666666666666</v>
      </c>
    </row>
    <row r="636" spans="1:14" x14ac:dyDescent="0.25">
      <c r="A636" s="27">
        <v>2015</v>
      </c>
      <c r="B636" s="41">
        <v>28.71</v>
      </c>
      <c r="C636" s="41">
        <v>28.34</v>
      </c>
      <c r="D636" s="41">
        <v>28.67</v>
      </c>
      <c r="E636" s="41">
        <v>29.14</v>
      </c>
      <c r="F636" s="41">
        <v>29.87</v>
      </c>
      <c r="G636" s="41">
        <v>30.5</v>
      </c>
      <c r="H636" s="41">
        <v>30.09</v>
      </c>
      <c r="I636" s="41">
        <v>30.06</v>
      </c>
      <c r="J636" s="41">
        <v>30.08</v>
      </c>
      <c r="K636" s="41">
        <v>31.48</v>
      </c>
      <c r="L636" s="41">
        <v>30.61</v>
      </c>
      <c r="M636" s="41">
        <v>29.66</v>
      </c>
      <c r="N636" s="72">
        <f t="shared" si="139"/>
        <v>29.767500000000002</v>
      </c>
    </row>
    <row r="637" spans="1:14" x14ac:dyDescent="0.25">
      <c r="A637" s="27">
        <v>2016</v>
      </c>
      <c r="B637" s="41">
        <v>29.59</v>
      </c>
      <c r="C637" s="41">
        <v>28.68</v>
      </c>
      <c r="D637" s="41">
        <v>29.71</v>
      </c>
      <c r="E637" s="41">
        <v>30.05</v>
      </c>
      <c r="F637" s="41">
        <v>30.69</v>
      </c>
      <c r="G637" s="41">
        <v>30.6</v>
      </c>
      <c r="H637" s="41">
        <v>29.32</v>
      </c>
      <c r="I637" s="41">
        <v>30.32</v>
      </c>
      <c r="J637" s="41">
        <v>30.58</v>
      </c>
      <c r="K637" s="41">
        <v>30.39</v>
      </c>
      <c r="L637" s="41">
        <v>29.55</v>
      </c>
      <c r="M637" s="41">
        <v>29.07</v>
      </c>
      <c r="N637" s="72">
        <f t="shared" si="139"/>
        <v>29.879166666666663</v>
      </c>
    </row>
    <row r="638" spans="1:14" x14ac:dyDescent="0.25">
      <c r="A638" s="27">
        <v>2017</v>
      </c>
      <c r="B638" s="41">
        <v>29.88</v>
      </c>
      <c r="C638" s="41">
        <v>28.8</v>
      </c>
      <c r="D638" s="41">
        <v>28.88</v>
      </c>
      <c r="E638" s="41">
        <v>29.93</v>
      </c>
      <c r="F638" s="41">
        <v>30.98</v>
      </c>
      <c r="G638" s="41">
        <v>31.6</v>
      </c>
      <c r="H638" s="41">
        <v>29.59</v>
      </c>
      <c r="I638" s="41">
        <v>30.08</v>
      </c>
      <c r="J638" s="41">
        <v>31.4</v>
      </c>
      <c r="K638" s="41">
        <v>30.88</v>
      </c>
      <c r="L638" s="41">
        <v>29.86</v>
      </c>
      <c r="M638" s="41">
        <v>28.34</v>
      </c>
      <c r="N638" s="72">
        <f t="shared" si="139"/>
        <v>30.018333333333331</v>
      </c>
    </row>
    <row r="639" spans="1:14" x14ac:dyDescent="0.25">
      <c r="A639" s="27">
        <v>2018</v>
      </c>
      <c r="B639" s="41">
        <v>27.48</v>
      </c>
      <c r="C639" s="41">
        <v>28.1</v>
      </c>
      <c r="D639" s="41">
        <v>28.61</v>
      </c>
      <c r="E639" s="41">
        <v>29.09</v>
      </c>
      <c r="F639" s="41">
        <v>30.456</v>
      </c>
      <c r="G639" s="41">
        <v>30.302</v>
      </c>
      <c r="H639" s="41">
        <v>28.946000000000002</v>
      </c>
      <c r="I639" s="41">
        <v>29.788</v>
      </c>
      <c r="J639" s="41">
        <v>30.396000000000001</v>
      </c>
      <c r="K639" s="41">
        <v>30.233000000000001</v>
      </c>
      <c r="L639" s="41">
        <v>29.582999999999998</v>
      </c>
      <c r="M639" s="41">
        <v>29.483000000000001</v>
      </c>
      <c r="N639" s="72">
        <f t="shared" si="139"/>
        <v>29.372250000000005</v>
      </c>
    </row>
    <row r="640" spans="1:14" x14ac:dyDescent="0.25">
      <c r="A640" s="27">
        <v>2019</v>
      </c>
      <c r="B640" s="41">
        <v>28.698</v>
      </c>
      <c r="C640" s="41">
        <v>28.911000000000001</v>
      </c>
      <c r="D640" s="41">
        <v>28.577999999999999</v>
      </c>
      <c r="E640" s="41">
        <v>29.274000000000001</v>
      </c>
      <c r="F640" s="41">
        <v>30.015000000000001</v>
      </c>
      <c r="G640" s="41">
        <v>30.936</v>
      </c>
      <c r="H640" s="41">
        <v>29.937999999999999</v>
      </c>
      <c r="I640" s="41">
        <v>30.173999999999999</v>
      </c>
      <c r="J640" s="41">
        <v>30.707000000000001</v>
      </c>
      <c r="K640" s="41">
        <v>31.238</v>
      </c>
      <c r="L640" s="41">
        <v>29.677</v>
      </c>
      <c r="M640" s="41">
        <v>29.3</v>
      </c>
      <c r="N640" s="72">
        <f t="shared" si="139"/>
        <v>29.787166666666668</v>
      </c>
    </row>
    <row r="641" spans="1:14" x14ac:dyDescent="0.25">
      <c r="A641" s="27">
        <v>2020</v>
      </c>
      <c r="B641" s="41">
        <v>29.3</v>
      </c>
      <c r="C641" s="41">
        <v>29</v>
      </c>
      <c r="D641" s="41">
        <v>29.5</v>
      </c>
      <c r="E641" s="41">
        <v>30.1</v>
      </c>
      <c r="F641" s="41">
        <v>30.2</v>
      </c>
      <c r="G641" s="41">
        <v>30.6</v>
      </c>
      <c r="H641" s="41">
        <v>30</v>
      </c>
      <c r="I641" s="41">
        <v>30.3</v>
      </c>
      <c r="J641" s="41">
        <v>31.2</v>
      </c>
      <c r="K641" s="41">
        <v>31</v>
      </c>
      <c r="L641" s="41">
        <v>30.6</v>
      </c>
      <c r="M641" s="41"/>
      <c r="N641" s="72"/>
    </row>
    <row r="642" spans="1:14" x14ac:dyDescent="0.25">
      <c r="A642" s="27">
        <v>2021</v>
      </c>
      <c r="B642" s="41"/>
      <c r="C642" s="41"/>
      <c r="D642" s="41"/>
      <c r="E642" s="41"/>
      <c r="F642" s="41"/>
      <c r="G642" s="41"/>
      <c r="H642" s="41"/>
      <c r="I642" s="41"/>
      <c r="J642" s="41"/>
      <c r="K642" s="41"/>
      <c r="L642" s="41"/>
      <c r="M642" s="41"/>
      <c r="N642" s="72"/>
    </row>
    <row r="643" spans="1:14" x14ac:dyDescent="0.25">
      <c r="A643" s="27">
        <v>2022</v>
      </c>
      <c r="B643" s="41"/>
      <c r="C643" s="41"/>
      <c r="D643" s="41"/>
      <c r="E643" s="41"/>
      <c r="F643" s="41"/>
      <c r="G643" s="41"/>
      <c r="H643" s="41"/>
      <c r="I643" s="41"/>
      <c r="J643" s="41"/>
      <c r="K643" s="41"/>
      <c r="L643" s="41"/>
      <c r="M643" s="41"/>
      <c r="N643" s="72"/>
    </row>
    <row r="644" spans="1:14" x14ac:dyDescent="0.25">
      <c r="A644" s="27">
        <v>2023</v>
      </c>
      <c r="B644" s="41"/>
      <c r="C644" s="41"/>
      <c r="D644" s="41"/>
      <c r="E644" s="41"/>
      <c r="F644" s="41"/>
      <c r="G644" s="41"/>
      <c r="H644" s="41"/>
      <c r="I644" s="41"/>
      <c r="J644" s="41"/>
      <c r="K644" s="41"/>
      <c r="L644" s="41"/>
      <c r="M644" s="41"/>
      <c r="N644" s="72"/>
    </row>
    <row r="645" spans="1:14" x14ac:dyDescent="0.25">
      <c r="A645" s="27">
        <v>2024</v>
      </c>
      <c r="B645" s="41"/>
      <c r="C645" s="41"/>
      <c r="D645" s="41"/>
      <c r="E645" s="41"/>
      <c r="F645" s="41"/>
      <c r="G645" s="41"/>
      <c r="H645" s="41"/>
      <c r="I645" s="41"/>
      <c r="J645" s="41"/>
      <c r="K645" s="41"/>
      <c r="L645" s="41"/>
      <c r="M645" s="41"/>
      <c r="N645" s="72"/>
    </row>
    <row r="646" spans="1:14" x14ac:dyDescent="0.25">
      <c r="A646" s="27">
        <v>2025</v>
      </c>
      <c r="B646" s="41"/>
      <c r="C646" s="41"/>
      <c r="D646" s="41"/>
      <c r="E646" s="41"/>
      <c r="F646" s="41"/>
      <c r="G646" s="41"/>
      <c r="H646" s="41"/>
      <c r="I646" s="41"/>
      <c r="J646" s="41"/>
      <c r="K646" s="41"/>
      <c r="L646" s="41"/>
      <c r="M646" s="41"/>
      <c r="N646" s="72"/>
    </row>
    <row r="647" spans="1:14" x14ac:dyDescent="0.25">
      <c r="A647" s="27">
        <v>2026</v>
      </c>
      <c r="B647" s="41"/>
      <c r="C647" s="41"/>
      <c r="D647" s="41"/>
      <c r="E647" s="41"/>
      <c r="F647" s="41"/>
      <c r="G647" s="41"/>
      <c r="H647" s="41"/>
      <c r="I647" s="41"/>
      <c r="J647" s="41"/>
      <c r="K647" s="41"/>
      <c r="L647" s="41"/>
      <c r="M647" s="41"/>
      <c r="N647" s="72"/>
    </row>
    <row r="648" spans="1:14" x14ac:dyDescent="0.25">
      <c r="A648" s="27">
        <v>2027</v>
      </c>
      <c r="B648" s="41"/>
      <c r="C648" s="41"/>
      <c r="D648" s="41"/>
      <c r="E648" s="41"/>
      <c r="F648" s="41"/>
      <c r="G648" s="41"/>
      <c r="H648" s="41"/>
      <c r="I648" s="41"/>
      <c r="J648" s="41"/>
      <c r="K648" s="41"/>
      <c r="L648" s="41"/>
      <c r="M648" s="41"/>
      <c r="N648" s="72"/>
    </row>
    <row r="649" spans="1:14" x14ac:dyDescent="0.25">
      <c r="A649" s="27"/>
      <c r="B649" s="41"/>
      <c r="C649" s="41"/>
      <c r="D649" s="41"/>
      <c r="E649" s="41"/>
      <c r="F649" s="41"/>
      <c r="G649" s="41"/>
      <c r="H649" s="41"/>
      <c r="I649" s="41"/>
      <c r="J649" s="41"/>
      <c r="K649" s="41"/>
      <c r="L649" s="41"/>
      <c r="M649" s="41"/>
      <c r="N649" s="72"/>
    </row>
    <row r="650" spans="1:14" x14ac:dyDescent="0.25">
      <c r="A650" s="27" t="s">
        <v>78</v>
      </c>
      <c r="B650" s="41">
        <f t="shared" ref="B650:N650" si="140">AVERAGE(B620:B648)</f>
        <v>28.496899999999993</v>
      </c>
      <c r="C650" s="41">
        <f t="shared" si="140"/>
        <v>28.393549999999998</v>
      </c>
      <c r="D650" s="41">
        <f t="shared" si="140"/>
        <v>28.709899999999998</v>
      </c>
      <c r="E650" s="41">
        <f t="shared" si="140"/>
        <v>29.370666666666661</v>
      </c>
      <c r="F650" s="41">
        <f t="shared" si="140"/>
        <v>30.014809523809525</v>
      </c>
      <c r="G650" s="41">
        <f t="shared" si="140"/>
        <v>30.40038095238096</v>
      </c>
      <c r="H650" s="41">
        <f t="shared" si="140"/>
        <v>29.654476190476192</v>
      </c>
      <c r="I650" s="41">
        <f t="shared" si="140"/>
        <v>29.962476190476188</v>
      </c>
      <c r="J650" s="41">
        <f t="shared" si="140"/>
        <v>30.592523809523815</v>
      </c>
      <c r="K650" s="41">
        <f t="shared" si="140"/>
        <v>30.540049999999997</v>
      </c>
      <c r="L650" s="41">
        <f t="shared" si="140"/>
        <v>29.413</v>
      </c>
      <c r="M650" s="41">
        <f t="shared" si="140"/>
        <v>28.500149999999998</v>
      </c>
      <c r="N650" s="72">
        <f t="shared" si="140"/>
        <v>29.537416666666669</v>
      </c>
    </row>
    <row r="651" spans="1:14" x14ac:dyDescent="0.25">
      <c r="A651" s="27" t="s">
        <v>79</v>
      </c>
      <c r="B651" s="41">
        <f t="shared" ref="B651:N651" si="141">STDEV(B620:B648)</f>
        <v>0.67615055159413462</v>
      </c>
      <c r="C651" s="41">
        <f t="shared" si="141"/>
        <v>0.49373383784340635</v>
      </c>
      <c r="D651" s="41">
        <f t="shared" si="141"/>
        <v>0.57203808301637826</v>
      </c>
      <c r="E651" s="41">
        <f t="shared" si="141"/>
        <v>0.38852970714391122</v>
      </c>
      <c r="F651" s="41">
        <f t="shared" si="141"/>
        <v>0.49074205230931839</v>
      </c>
      <c r="G651" s="41">
        <f t="shared" si="141"/>
        <v>0.53062213261326363</v>
      </c>
      <c r="H651" s="41">
        <f t="shared" si="141"/>
        <v>0.45728761398572965</v>
      </c>
      <c r="I651" s="41">
        <f t="shared" si="141"/>
        <v>0.40444723006192274</v>
      </c>
      <c r="J651" s="41">
        <f t="shared" si="141"/>
        <v>0.45977664349634173</v>
      </c>
      <c r="K651" s="41">
        <f t="shared" si="141"/>
        <v>0.4278805139411308</v>
      </c>
      <c r="L651" s="41">
        <f t="shared" si="141"/>
        <v>0.65954681410799088</v>
      </c>
      <c r="M651" s="41">
        <f t="shared" si="141"/>
        <v>0.75763789955499539</v>
      </c>
      <c r="N651" s="72">
        <f t="shared" si="141"/>
        <v>0.26577845893922869</v>
      </c>
    </row>
    <row r="652" spans="1:14" x14ac:dyDescent="0.25">
      <c r="A652" s="27" t="s">
        <v>80</v>
      </c>
      <c r="B652" s="41">
        <f t="shared" ref="B652:N652" si="142">B651/B650*100</f>
        <v>2.3727161606846172</v>
      </c>
      <c r="C652" s="41">
        <f t="shared" si="142"/>
        <v>1.7388943539761896</v>
      </c>
      <c r="D652" s="41">
        <f t="shared" si="142"/>
        <v>1.9924767519788587</v>
      </c>
      <c r="E652" s="41">
        <f t="shared" si="142"/>
        <v>1.3228494659430428</v>
      </c>
      <c r="F652" s="41">
        <f t="shared" si="142"/>
        <v>1.6349997221206176</v>
      </c>
      <c r="G652" s="41">
        <f t="shared" si="142"/>
        <v>1.7454456687382571</v>
      </c>
      <c r="H652" s="41">
        <f t="shared" si="142"/>
        <v>1.5420525759702739</v>
      </c>
      <c r="I652" s="41">
        <f t="shared" si="142"/>
        <v>1.3498458121110815</v>
      </c>
      <c r="J652" s="41">
        <f t="shared" si="142"/>
        <v>1.5029052403751266</v>
      </c>
      <c r="K652" s="41">
        <f t="shared" si="142"/>
        <v>1.4010471952113073</v>
      </c>
      <c r="L652" s="41">
        <f t="shared" si="142"/>
        <v>2.2423649886376462</v>
      </c>
      <c r="M652" s="41">
        <f t="shared" si="142"/>
        <v>2.6583646035371582</v>
      </c>
      <c r="N652" s="72">
        <f t="shared" si="142"/>
        <v>0.89980265349055688</v>
      </c>
    </row>
    <row r="653" spans="1:14" x14ac:dyDescent="0.25">
      <c r="A653" s="27" t="s">
        <v>81</v>
      </c>
      <c r="B653" s="41">
        <f t="shared" ref="B653:N653" si="143">MIN(B620:B648)</f>
        <v>27.14</v>
      </c>
      <c r="C653" s="41">
        <f t="shared" si="143"/>
        <v>27.49</v>
      </c>
      <c r="D653" s="41">
        <f t="shared" si="143"/>
        <v>27.7</v>
      </c>
      <c r="E653" s="41">
        <f t="shared" si="143"/>
        <v>28.95</v>
      </c>
      <c r="F653" s="41">
        <f t="shared" si="143"/>
        <v>28.95</v>
      </c>
      <c r="G653" s="41">
        <f t="shared" si="143"/>
        <v>29.57</v>
      </c>
      <c r="H653" s="41">
        <f t="shared" si="143"/>
        <v>28.946000000000002</v>
      </c>
      <c r="I653" s="41">
        <f t="shared" si="143"/>
        <v>29.27</v>
      </c>
      <c r="J653" s="41">
        <f t="shared" si="143"/>
        <v>29.83</v>
      </c>
      <c r="K653" s="41">
        <f t="shared" si="143"/>
        <v>29.76</v>
      </c>
      <c r="L653" s="41">
        <f t="shared" si="143"/>
        <v>28.47</v>
      </c>
      <c r="M653" s="41">
        <f t="shared" si="143"/>
        <v>26.91</v>
      </c>
      <c r="N653" s="72">
        <f t="shared" si="143"/>
        <v>28.945833333333326</v>
      </c>
    </row>
    <row r="654" spans="1:14" x14ac:dyDescent="0.25">
      <c r="A654" s="27" t="s">
        <v>82</v>
      </c>
      <c r="B654" s="41">
        <f t="shared" ref="B654:N654" si="144">MAX(B620:B648)</f>
        <v>29.88</v>
      </c>
      <c r="C654" s="41">
        <f t="shared" si="144"/>
        <v>29.18</v>
      </c>
      <c r="D654" s="41">
        <f t="shared" si="144"/>
        <v>30.02</v>
      </c>
      <c r="E654" s="41">
        <f t="shared" si="144"/>
        <v>30.1</v>
      </c>
      <c r="F654" s="41">
        <f t="shared" si="144"/>
        <v>30.98</v>
      </c>
      <c r="G654" s="41">
        <f t="shared" si="144"/>
        <v>31.6</v>
      </c>
      <c r="H654" s="41">
        <f t="shared" si="144"/>
        <v>30.78</v>
      </c>
      <c r="I654" s="41">
        <f t="shared" si="144"/>
        <v>30.79</v>
      </c>
      <c r="J654" s="41">
        <f t="shared" si="144"/>
        <v>31.8</v>
      </c>
      <c r="K654" s="41">
        <f t="shared" si="144"/>
        <v>31.48</v>
      </c>
      <c r="L654" s="41">
        <f t="shared" si="144"/>
        <v>30.61</v>
      </c>
      <c r="M654" s="41">
        <f t="shared" si="144"/>
        <v>29.66</v>
      </c>
      <c r="N654" s="72">
        <f t="shared" si="144"/>
        <v>30.018333333333331</v>
      </c>
    </row>
    <row r="655" spans="1:14" x14ac:dyDescent="0.25">
      <c r="A655" s="27" t="s">
        <v>83</v>
      </c>
      <c r="B655" s="41">
        <f t="shared" ref="B655:N655" si="145">QUARTILE(B620:B648,1)</f>
        <v>28.314999999999998</v>
      </c>
      <c r="C655" s="41">
        <f t="shared" si="145"/>
        <v>28.094999999999999</v>
      </c>
      <c r="D655" s="41">
        <f t="shared" si="145"/>
        <v>28.395</v>
      </c>
      <c r="E655" s="41">
        <f t="shared" si="145"/>
        <v>28.98</v>
      </c>
      <c r="F655" s="41">
        <f t="shared" si="145"/>
        <v>29.76</v>
      </c>
      <c r="G655" s="41">
        <f t="shared" si="145"/>
        <v>29.98</v>
      </c>
      <c r="H655" s="41">
        <f t="shared" si="145"/>
        <v>29.37</v>
      </c>
      <c r="I655" s="41">
        <f t="shared" si="145"/>
        <v>29.64</v>
      </c>
      <c r="J655" s="41">
        <f t="shared" si="145"/>
        <v>30.38</v>
      </c>
      <c r="K655" s="41">
        <f t="shared" si="145"/>
        <v>30.283250000000002</v>
      </c>
      <c r="L655" s="41">
        <f t="shared" si="145"/>
        <v>28.872499999999999</v>
      </c>
      <c r="M655" s="41">
        <f t="shared" si="145"/>
        <v>28.107500000000002</v>
      </c>
      <c r="N655" s="72">
        <f t="shared" si="145"/>
        <v>29.357500000000005</v>
      </c>
    </row>
    <row r="656" spans="1:14" x14ac:dyDescent="0.25">
      <c r="A656" s="27" t="s">
        <v>84</v>
      </c>
      <c r="B656" s="41">
        <f t="shared" ref="B656:N656" si="146">QUARTILE(B620:B648,2)</f>
        <v>28.545000000000002</v>
      </c>
      <c r="C656" s="41">
        <f t="shared" si="146"/>
        <v>28.42</v>
      </c>
      <c r="D656" s="41">
        <f t="shared" si="146"/>
        <v>28.594999999999999</v>
      </c>
      <c r="E656" s="41">
        <f t="shared" si="146"/>
        <v>29.274000000000001</v>
      </c>
      <c r="F656" s="41">
        <f t="shared" si="146"/>
        <v>30.02</v>
      </c>
      <c r="G656" s="41">
        <f t="shared" si="146"/>
        <v>30.36</v>
      </c>
      <c r="H656" s="41">
        <f t="shared" si="146"/>
        <v>29.59</v>
      </c>
      <c r="I656" s="41">
        <f t="shared" si="146"/>
        <v>30.05</v>
      </c>
      <c r="J656" s="41">
        <f t="shared" si="146"/>
        <v>30.52</v>
      </c>
      <c r="K656" s="41">
        <f t="shared" si="146"/>
        <v>30.505000000000003</v>
      </c>
      <c r="L656" s="41">
        <f t="shared" si="146"/>
        <v>29.475000000000001</v>
      </c>
      <c r="M656" s="41">
        <f t="shared" si="146"/>
        <v>28.355</v>
      </c>
      <c r="N656" s="72">
        <f t="shared" si="146"/>
        <v>29.47666666666667</v>
      </c>
    </row>
    <row r="657" spans="1:14" x14ac:dyDescent="0.25">
      <c r="A657" s="27" t="s">
        <v>85</v>
      </c>
      <c r="B657" s="41">
        <f t="shared" ref="B657:N657" si="147">QUARTILE(B620:B648,3)</f>
        <v>28.752499999999998</v>
      </c>
      <c r="C657" s="41">
        <f t="shared" si="147"/>
        <v>28.807500000000001</v>
      </c>
      <c r="D657" s="41">
        <f t="shared" si="147"/>
        <v>28.97</v>
      </c>
      <c r="E657" s="41">
        <f t="shared" si="147"/>
        <v>29.63</v>
      </c>
      <c r="F657" s="41">
        <f t="shared" si="147"/>
        <v>30.31</v>
      </c>
      <c r="G657" s="41">
        <f t="shared" si="147"/>
        <v>30.75</v>
      </c>
      <c r="H657" s="41">
        <f t="shared" si="147"/>
        <v>29.937999999999999</v>
      </c>
      <c r="I657" s="41">
        <f t="shared" si="147"/>
        <v>30.28</v>
      </c>
      <c r="J657" s="41">
        <f t="shared" si="147"/>
        <v>30.707000000000001</v>
      </c>
      <c r="K657" s="41">
        <f t="shared" si="147"/>
        <v>30.82</v>
      </c>
      <c r="L657" s="41">
        <f t="shared" si="147"/>
        <v>29.86</v>
      </c>
      <c r="M657" s="41">
        <f t="shared" si="147"/>
        <v>29.202500000000001</v>
      </c>
      <c r="N657" s="72">
        <f t="shared" si="147"/>
        <v>29.767500000000002</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99"/>
  <sheetViews>
    <sheetView zoomScale="75" zoomScaleNormal="75" workbookViewId="0">
      <selection activeCell="AC47" sqref="AC47"/>
    </sheetView>
  </sheetViews>
  <sheetFormatPr defaultRowHeight="15" x14ac:dyDescent="0.25"/>
  <cols>
    <col min="2" max="13" width="9.140625" style="37"/>
  </cols>
  <sheetData>
    <row r="1" spans="1:14" ht="15.75" x14ac:dyDescent="0.25">
      <c r="A1" s="23" t="s">
        <v>155</v>
      </c>
    </row>
    <row r="2" spans="1:14" ht="15.75" x14ac:dyDescent="0.25">
      <c r="A2" s="24" t="s">
        <v>64</v>
      </c>
      <c r="B2" s="48" t="s">
        <v>65</v>
      </c>
      <c r="C2" s="48" t="s">
        <v>66</v>
      </c>
      <c r="D2" s="48" t="s">
        <v>67</v>
      </c>
      <c r="E2" s="48" t="s">
        <v>68</v>
      </c>
      <c r="F2" s="48" t="s">
        <v>69</v>
      </c>
      <c r="G2" s="48" t="s">
        <v>70</v>
      </c>
      <c r="H2" s="48" t="s">
        <v>71</v>
      </c>
      <c r="I2" s="48" t="s">
        <v>72</v>
      </c>
      <c r="J2" s="48" t="s">
        <v>73</v>
      </c>
      <c r="K2" s="48" t="s">
        <v>74</v>
      </c>
      <c r="L2" s="48" t="s">
        <v>75</v>
      </c>
      <c r="M2" s="48" t="s">
        <v>76</v>
      </c>
      <c r="N2" s="26" t="s">
        <v>77</v>
      </c>
    </row>
    <row r="3" spans="1:14" x14ac:dyDescent="0.25">
      <c r="A3" s="27">
        <v>2005</v>
      </c>
      <c r="B3" s="41"/>
      <c r="C3" s="41"/>
      <c r="D3" s="41"/>
      <c r="E3" s="41"/>
      <c r="F3" s="41"/>
      <c r="G3" s="41"/>
      <c r="H3" s="41"/>
      <c r="I3" s="41"/>
      <c r="J3" s="41"/>
      <c r="K3" s="41"/>
      <c r="L3" s="41"/>
      <c r="M3" s="41">
        <v>28.64</v>
      </c>
      <c r="N3" s="29">
        <f t="shared" ref="N3:N11" si="0">AVERAGE(B3:M3)</f>
        <v>28.64</v>
      </c>
    </row>
    <row r="4" spans="1:14" x14ac:dyDescent="0.25">
      <c r="A4" s="27">
        <v>2006</v>
      </c>
      <c r="B4" s="41">
        <v>28.81</v>
      </c>
      <c r="C4" s="41">
        <v>28.41</v>
      </c>
      <c r="D4" s="41">
        <v>28.3</v>
      </c>
      <c r="E4" s="41">
        <v>28.43</v>
      </c>
      <c r="F4" s="41">
        <v>28.32</v>
      </c>
      <c r="G4" s="41">
        <v>28.48</v>
      </c>
      <c r="H4" s="41">
        <v>29.2</v>
      </c>
      <c r="I4" s="41">
        <v>29.21</v>
      </c>
      <c r="J4" s="41">
        <v>29.21</v>
      </c>
      <c r="K4" s="41">
        <v>29</v>
      </c>
      <c r="L4" s="41">
        <v>28.13</v>
      </c>
      <c r="M4" s="41">
        <v>28.8</v>
      </c>
      <c r="N4" s="29">
        <f t="shared" si="0"/>
        <v>28.691666666666663</v>
      </c>
    </row>
    <row r="5" spans="1:14" x14ac:dyDescent="0.25">
      <c r="A5" s="27">
        <v>2007</v>
      </c>
      <c r="B5" s="41">
        <v>28.72</v>
      </c>
      <c r="C5" s="41">
        <v>28.8</v>
      </c>
      <c r="D5" s="41">
        <v>27.79</v>
      </c>
      <c r="E5" s="41">
        <v>28.56</v>
      </c>
      <c r="F5" s="41">
        <v>27.9</v>
      </c>
      <c r="G5" s="41">
        <v>27.54</v>
      </c>
      <c r="H5" s="41">
        <v>28.22</v>
      </c>
      <c r="I5" s="41">
        <v>27.79</v>
      </c>
      <c r="J5" s="41">
        <v>27.48</v>
      </c>
      <c r="K5" s="41">
        <v>26.68</v>
      </c>
      <c r="L5" s="41">
        <v>26.62</v>
      </c>
      <c r="M5" s="41">
        <v>27.74</v>
      </c>
      <c r="N5" s="29">
        <f t="shared" si="0"/>
        <v>27.819999999999997</v>
      </c>
    </row>
    <row r="6" spans="1:14" x14ac:dyDescent="0.25">
      <c r="A6" s="27">
        <v>2008</v>
      </c>
      <c r="B6" s="41">
        <v>27.91</v>
      </c>
      <c r="C6" s="41">
        <v>27.91</v>
      </c>
      <c r="D6" s="41">
        <v>27.86</v>
      </c>
      <c r="E6" s="41">
        <v>27.88</v>
      </c>
      <c r="F6" s="41">
        <v>27.8</v>
      </c>
      <c r="G6" s="41">
        <v>28.37</v>
      </c>
      <c r="H6" s="41">
        <v>28.26</v>
      </c>
      <c r="I6" s="41">
        <v>28.24</v>
      </c>
      <c r="J6" s="41">
        <v>27.86</v>
      </c>
      <c r="K6" s="41">
        <v>27.59</v>
      </c>
      <c r="L6" s="41">
        <v>27.79</v>
      </c>
      <c r="M6" s="41">
        <v>27.89</v>
      </c>
      <c r="N6" s="29">
        <f t="shared" si="0"/>
        <v>27.946666666666669</v>
      </c>
    </row>
    <row r="7" spans="1:14" x14ac:dyDescent="0.25">
      <c r="A7" s="27">
        <v>2009</v>
      </c>
      <c r="B7" s="41">
        <v>27.95</v>
      </c>
      <c r="C7" s="41">
        <v>27.85</v>
      </c>
      <c r="D7" s="41">
        <v>27.35</v>
      </c>
      <c r="E7" s="41">
        <v>28.44</v>
      </c>
      <c r="F7" s="41">
        <v>28.26</v>
      </c>
      <c r="G7" s="41">
        <v>28.52</v>
      </c>
      <c r="H7" s="41">
        <v>28.63</v>
      </c>
      <c r="I7" s="41">
        <v>28.8</v>
      </c>
      <c r="J7" s="41">
        <v>28.71</v>
      </c>
      <c r="K7" s="41">
        <v>28.2</v>
      </c>
      <c r="L7" s="41">
        <v>28.2</v>
      </c>
      <c r="M7" s="41">
        <v>29.12</v>
      </c>
      <c r="N7" s="29">
        <f t="shared" si="0"/>
        <v>28.335833333333337</v>
      </c>
    </row>
    <row r="8" spans="1:14" x14ac:dyDescent="0.25">
      <c r="A8" s="27">
        <v>2010</v>
      </c>
      <c r="B8" s="41">
        <v>28.44</v>
      </c>
      <c r="C8" s="41">
        <v>28.57</v>
      </c>
      <c r="D8" s="41">
        <v>28.67</v>
      </c>
      <c r="E8" s="41">
        <v>29.7</v>
      </c>
      <c r="F8" s="41">
        <v>29.04</v>
      </c>
      <c r="G8" s="41">
        <v>28.29</v>
      </c>
      <c r="H8" s="41">
        <v>27.67</v>
      </c>
      <c r="I8" s="41">
        <v>27.57</v>
      </c>
      <c r="J8" s="41">
        <v>26.99</v>
      </c>
      <c r="K8" s="41">
        <v>26.72</v>
      </c>
      <c r="L8" s="41">
        <v>26.31</v>
      </c>
      <c r="M8" s="41">
        <v>27.32</v>
      </c>
      <c r="N8" s="29">
        <f t="shared" si="0"/>
        <v>27.94083333333333</v>
      </c>
    </row>
    <row r="9" spans="1:14" x14ac:dyDescent="0.25">
      <c r="A9" s="27">
        <v>2011</v>
      </c>
      <c r="B9" s="41">
        <v>27.85</v>
      </c>
      <c r="C9" s="41">
        <v>28.81</v>
      </c>
      <c r="D9" s="41">
        <v>27.91</v>
      </c>
      <c r="E9" s="41">
        <v>27.55</v>
      </c>
      <c r="F9" s="41">
        <v>28.66</v>
      </c>
      <c r="G9" s="41">
        <v>28.61</v>
      </c>
      <c r="H9" s="41">
        <v>28.55</v>
      </c>
      <c r="I9" s="41">
        <v>28.58</v>
      </c>
      <c r="J9" s="41">
        <v>28.58</v>
      </c>
      <c r="K9" s="41">
        <v>26.99</v>
      </c>
      <c r="L9" s="41">
        <v>27.35</v>
      </c>
      <c r="M9" s="41">
        <v>27.89</v>
      </c>
      <c r="N9" s="29">
        <f t="shared" si="0"/>
        <v>28.110833333333332</v>
      </c>
    </row>
    <row r="10" spans="1:14" x14ac:dyDescent="0.25">
      <c r="A10" s="27">
        <v>2012</v>
      </c>
      <c r="B10" s="41">
        <v>28.27</v>
      </c>
      <c r="C10" s="41">
        <v>28.44</v>
      </c>
      <c r="D10" s="41">
        <v>27.51</v>
      </c>
      <c r="E10" s="41">
        <v>27.95</v>
      </c>
      <c r="F10" s="41">
        <v>28.87</v>
      </c>
      <c r="G10" s="41">
        <v>29.05</v>
      </c>
      <c r="H10" s="41">
        <v>29.41</v>
      </c>
      <c r="I10" s="41">
        <v>29.2</v>
      </c>
      <c r="J10" s="41">
        <v>29.1</v>
      </c>
      <c r="K10" s="41">
        <v>28.32</v>
      </c>
      <c r="L10" s="41">
        <v>28.61</v>
      </c>
      <c r="M10" s="41">
        <v>28.77</v>
      </c>
      <c r="N10" s="29">
        <f t="shared" si="0"/>
        <v>28.625</v>
      </c>
    </row>
    <row r="11" spans="1:14" x14ac:dyDescent="0.25">
      <c r="A11" s="27">
        <v>2013</v>
      </c>
      <c r="B11" s="41">
        <v>28.79</v>
      </c>
      <c r="C11" s="41">
        <v>28.46</v>
      </c>
      <c r="D11" s="41">
        <v>27.43</v>
      </c>
      <c r="E11" s="41">
        <v>28.83</v>
      </c>
      <c r="F11" s="41">
        <v>28.58</v>
      </c>
      <c r="G11" s="41">
        <v>28.33</v>
      </c>
      <c r="H11" s="41">
        <v>28.36</v>
      </c>
      <c r="I11" s="41">
        <v>28.38</v>
      </c>
      <c r="J11" s="41">
        <v>27.97</v>
      </c>
      <c r="K11" s="41">
        <v>28.09</v>
      </c>
      <c r="L11" s="41">
        <v>28.37</v>
      </c>
      <c r="M11" s="41">
        <v>28.78</v>
      </c>
      <c r="N11" s="29">
        <f t="shared" si="0"/>
        <v>28.364166666666666</v>
      </c>
    </row>
    <row r="12" spans="1:14" x14ac:dyDescent="0.25">
      <c r="A12" s="27">
        <v>2014</v>
      </c>
      <c r="B12" s="41">
        <v>28.93</v>
      </c>
      <c r="C12" s="41">
        <v>28.48</v>
      </c>
      <c r="D12" s="41">
        <v>28.38</v>
      </c>
      <c r="E12" s="41">
        <v>29.13</v>
      </c>
      <c r="F12" s="41">
        <v>29.01</v>
      </c>
      <c r="G12" s="41">
        <v>29.19</v>
      </c>
      <c r="H12" s="41"/>
      <c r="I12" s="41"/>
      <c r="J12" s="41"/>
      <c r="K12" s="41"/>
      <c r="L12" s="41"/>
      <c r="M12" s="41"/>
      <c r="N12" s="29"/>
    </row>
    <row r="13" spans="1:14" x14ac:dyDescent="0.25">
      <c r="A13" s="27">
        <v>2015</v>
      </c>
      <c r="B13" s="41"/>
      <c r="C13" s="41"/>
      <c r="D13" s="41"/>
      <c r="E13" s="41"/>
      <c r="F13" s="41"/>
      <c r="G13" s="41"/>
      <c r="H13" s="41"/>
      <c r="I13" s="41"/>
      <c r="J13" s="41"/>
      <c r="K13" s="41"/>
      <c r="L13" s="41"/>
      <c r="M13" s="41"/>
      <c r="N13" s="29"/>
    </row>
    <row r="14" spans="1:14" x14ac:dyDescent="0.25">
      <c r="A14" s="27">
        <v>2016</v>
      </c>
      <c r="B14" s="41"/>
      <c r="C14" s="41"/>
      <c r="D14" s="41"/>
      <c r="E14" s="41"/>
      <c r="F14" s="41"/>
      <c r="G14" s="41"/>
      <c r="H14" s="41"/>
      <c r="I14" s="41"/>
      <c r="J14" s="41"/>
      <c r="K14" s="41"/>
      <c r="L14" s="41"/>
      <c r="M14" s="41"/>
      <c r="N14" s="29"/>
    </row>
    <row r="15" spans="1:14" x14ac:dyDescent="0.25">
      <c r="A15" s="27">
        <v>2017</v>
      </c>
      <c r="B15" s="41"/>
      <c r="C15" s="41"/>
      <c r="D15" s="41"/>
      <c r="E15" s="41"/>
      <c r="F15" s="41"/>
      <c r="G15" s="41"/>
      <c r="H15" s="41"/>
      <c r="I15" s="41"/>
      <c r="J15" s="41"/>
      <c r="K15" s="41"/>
      <c r="L15" s="41"/>
      <c r="M15" s="41"/>
      <c r="N15" s="29"/>
    </row>
    <row r="16" spans="1:14" x14ac:dyDescent="0.25">
      <c r="A16" s="27">
        <v>2018</v>
      </c>
      <c r="B16" s="41"/>
      <c r="C16" s="41"/>
      <c r="D16" s="41"/>
      <c r="E16" s="41"/>
      <c r="F16" s="41"/>
      <c r="G16" s="41"/>
      <c r="H16" s="41"/>
      <c r="I16" s="41"/>
      <c r="J16" s="41"/>
      <c r="K16" s="41"/>
      <c r="L16" s="41"/>
      <c r="M16" s="41"/>
      <c r="N16" s="29"/>
    </row>
    <row r="17" spans="1:14" x14ac:dyDescent="0.25">
      <c r="A17" s="27">
        <v>2019</v>
      </c>
      <c r="B17" s="41"/>
      <c r="C17" s="41"/>
      <c r="D17" s="41"/>
      <c r="E17" s="41"/>
      <c r="F17" s="41"/>
      <c r="G17" s="41"/>
      <c r="H17" s="41"/>
      <c r="I17" s="41"/>
      <c r="J17" s="41"/>
      <c r="K17" s="41"/>
      <c r="L17" s="41"/>
      <c r="M17" s="41"/>
      <c r="N17" s="29"/>
    </row>
    <row r="18" spans="1:14" x14ac:dyDescent="0.25">
      <c r="A18" s="27">
        <v>2020</v>
      </c>
      <c r="B18" s="41"/>
      <c r="C18" s="41"/>
      <c r="D18" s="41"/>
      <c r="E18" s="41"/>
      <c r="F18" s="41"/>
      <c r="G18" s="41"/>
      <c r="H18" s="41"/>
      <c r="I18" s="41"/>
      <c r="J18" s="41"/>
      <c r="K18" s="41"/>
      <c r="L18" s="41"/>
      <c r="M18" s="41"/>
      <c r="N18" s="29"/>
    </row>
    <row r="19" spans="1:14" x14ac:dyDescent="0.25">
      <c r="A19" s="3"/>
      <c r="N19" s="22"/>
    </row>
    <row r="20" spans="1:14" x14ac:dyDescent="0.25">
      <c r="A20" s="27" t="s">
        <v>78</v>
      </c>
      <c r="B20" s="41">
        <f t="shared" ref="B20:N20" si="1">AVERAGE(B3:B18)</f>
        <v>28.407777777777781</v>
      </c>
      <c r="C20" s="41">
        <f t="shared" si="1"/>
        <v>28.414444444444442</v>
      </c>
      <c r="D20" s="41">
        <f t="shared" si="1"/>
        <v>27.911111111111111</v>
      </c>
      <c r="E20" s="41">
        <f t="shared" si="1"/>
        <v>28.496666666666663</v>
      </c>
      <c r="F20" s="41">
        <f t="shared" si="1"/>
        <v>28.493333333333332</v>
      </c>
      <c r="G20" s="41">
        <f t="shared" si="1"/>
        <v>28.486666666666665</v>
      </c>
      <c r="H20" s="41">
        <f t="shared" si="1"/>
        <v>28.537500000000001</v>
      </c>
      <c r="I20" s="41">
        <f t="shared" si="1"/>
        <v>28.471249999999998</v>
      </c>
      <c r="J20" s="41">
        <f t="shared" si="1"/>
        <v>28.237499999999997</v>
      </c>
      <c r="K20" s="41">
        <f t="shared" si="1"/>
        <v>27.69875</v>
      </c>
      <c r="L20" s="41">
        <f t="shared" si="1"/>
        <v>27.672499999999999</v>
      </c>
      <c r="M20" s="41">
        <f t="shared" si="1"/>
        <v>28.327777777777776</v>
      </c>
      <c r="N20" s="29">
        <f t="shared" si="1"/>
        <v>28.275000000000002</v>
      </c>
    </row>
    <row r="21" spans="1:14" x14ac:dyDescent="0.25">
      <c r="A21" s="27" t="s">
        <v>79</v>
      </c>
      <c r="B21" s="41">
        <f t="shared" ref="B21:N21" si="2">STDEV(B3:B18)</f>
        <v>0.42815820025364926</v>
      </c>
      <c r="C21" s="41">
        <f t="shared" si="2"/>
        <v>0.33716135273452907</v>
      </c>
      <c r="D21" s="41">
        <f t="shared" si="2"/>
        <v>0.45709529762524476</v>
      </c>
      <c r="E21" s="41">
        <f t="shared" si="2"/>
        <v>0.66588287258345935</v>
      </c>
      <c r="F21" s="41">
        <f t="shared" si="2"/>
        <v>0.45554911919572422</v>
      </c>
      <c r="G21" s="41">
        <f t="shared" si="2"/>
        <v>0.47452607936761554</v>
      </c>
      <c r="H21" s="41">
        <f t="shared" si="2"/>
        <v>0.5568726450968321</v>
      </c>
      <c r="I21" s="41">
        <f t="shared" si="2"/>
        <v>0.60176971152949033</v>
      </c>
      <c r="J21" s="41">
        <f t="shared" si="2"/>
        <v>0.79051068484691844</v>
      </c>
      <c r="K21" s="41">
        <f t="shared" si="2"/>
        <v>0.84460366867712444</v>
      </c>
      <c r="L21" s="41">
        <f t="shared" si="2"/>
        <v>0.8396385276670294</v>
      </c>
      <c r="M21" s="41">
        <f t="shared" si="2"/>
        <v>0.62174709041896203</v>
      </c>
      <c r="N21" s="29">
        <f t="shared" si="2"/>
        <v>0.33437130060258891</v>
      </c>
    </row>
    <row r="22" spans="1:14" x14ac:dyDescent="0.25">
      <c r="A22" s="27" t="s">
        <v>80</v>
      </c>
      <c r="B22" s="41">
        <f t="shared" ref="B22:N22" si="3">B21/B20*100</f>
        <v>1.5071865304035839</v>
      </c>
      <c r="C22" s="41">
        <f t="shared" si="3"/>
        <v>1.186584356395715</v>
      </c>
      <c r="D22" s="41">
        <f t="shared" si="3"/>
        <v>1.6376821969057334</v>
      </c>
      <c r="E22" s="41">
        <f t="shared" si="3"/>
        <v>2.3367044306356046</v>
      </c>
      <c r="F22" s="41">
        <f t="shared" si="3"/>
        <v>1.5987919485109647</v>
      </c>
      <c r="G22" s="41">
        <f t="shared" si="3"/>
        <v>1.6657831009862469</v>
      </c>
      <c r="H22" s="41">
        <f t="shared" si="3"/>
        <v>1.951371511508829</v>
      </c>
      <c r="I22" s="41">
        <f t="shared" si="3"/>
        <v>2.1136048172436772</v>
      </c>
      <c r="J22" s="41">
        <f t="shared" si="3"/>
        <v>2.7995066307106455</v>
      </c>
      <c r="K22" s="41">
        <f t="shared" si="3"/>
        <v>3.049248318704362</v>
      </c>
      <c r="L22" s="41">
        <f t="shared" si="3"/>
        <v>3.0341983112007571</v>
      </c>
      <c r="M22" s="41">
        <f t="shared" si="3"/>
        <v>2.1948318547835495</v>
      </c>
      <c r="N22" s="29">
        <f t="shared" si="3"/>
        <v>1.182568702396424</v>
      </c>
    </row>
    <row r="23" spans="1:14" x14ac:dyDescent="0.25">
      <c r="A23" s="27" t="s">
        <v>81</v>
      </c>
      <c r="B23" s="41">
        <f t="shared" ref="B23:N23" si="4">MIN(B3:B18)</f>
        <v>27.85</v>
      </c>
      <c r="C23" s="41">
        <f t="shared" si="4"/>
        <v>27.85</v>
      </c>
      <c r="D23" s="41">
        <f t="shared" si="4"/>
        <v>27.35</v>
      </c>
      <c r="E23" s="41">
        <f t="shared" si="4"/>
        <v>27.55</v>
      </c>
      <c r="F23" s="41">
        <f t="shared" si="4"/>
        <v>27.8</v>
      </c>
      <c r="G23" s="41">
        <f t="shared" si="4"/>
        <v>27.54</v>
      </c>
      <c r="H23" s="41">
        <f t="shared" si="4"/>
        <v>27.67</v>
      </c>
      <c r="I23" s="41">
        <f t="shared" si="4"/>
        <v>27.57</v>
      </c>
      <c r="J23" s="41">
        <f t="shared" si="4"/>
        <v>26.99</v>
      </c>
      <c r="K23" s="41">
        <f t="shared" si="4"/>
        <v>26.68</v>
      </c>
      <c r="L23" s="41">
        <f t="shared" si="4"/>
        <v>26.31</v>
      </c>
      <c r="M23" s="41">
        <f t="shared" si="4"/>
        <v>27.32</v>
      </c>
      <c r="N23" s="29">
        <f t="shared" si="4"/>
        <v>27.819999999999997</v>
      </c>
    </row>
    <row r="24" spans="1:14" x14ac:dyDescent="0.25">
      <c r="A24" s="27" t="s">
        <v>82</v>
      </c>
      <c r="B24" s="41">
        <f t="shared" ref="B24:N24" si="5">MAX(B3:B18)</f>
        <v>28.93</v>
      </c>
      <c r="C24" s="41">
        <f t="shared" si="5"/>
        <v>28.81</v>
      </c>
      <c r="D24" s="41">
        <f t="shared" si="5"/>
        <v>28.67</v>
      </c>
      <c r="E24" s="41">
        <f t="shared" si="5"/>
        <v>29.7</v>
      </c>
      <c r="F24" s="41">
        <f t="shared" si="5"/>
        <v>29.04</v>
      </c>
      <c r="G24" s="41">
        <f t="shared" si="5"/>
        <v>29.19</v>
      </c>
      <c r="H24" s="41">
        <f t="shared" si="5"/>
        <v>29.41</v>
      </c>
      <c r="I24" s="41">
        <f t="shared" si="5"/>
        <v>29.21</v>
      </c>
      <c r="J24" s="41">
        <f t="shared" si="5"/>
        <v>29.21</v>
      </c>
      <c r="K24" s="41">
        <f t="shared" si="5"/>
        <v>29</v>
      </c>
      <c r="L24" s="41">
        <f t="shared" si="5"/>
        <v>28.61</v>
      </c>
      <c r="M24" s="41">
        <f t="shared" si="5"/>
        <v>29.12</v>
      </c>
      <c r="N24" s="29">
        <f t="shared" si="5"/>
        <v>28.691666666666663</v>
      </c>
    </row>
    <row r="25" spans="1:14" x14ac:dyDescent="0.25">
      <c r="A25" s="27" t="s">
        <v>83</v>
      </c>
      <c r="B25" s="41">
        <f t="shared" ref="B25:N25" si="6">QUARTILE(B3:B18,1)</f>
        <v>27.95</v>
      </c>
      <c r="C25" s="41">
        <f t="shared" si="6"/>
        <v>28.41</v>
      </c>
      <c r="D25" s="41">
        <f t="shared" si="6"/>
        <v>27.51</v>
      </c>
      <c r="E25" s="41">
        <f t="shared" si="6"/>
        <v>27.95</v>
      </c>
      <c r="F25" s="41">
        <f t="shared" si="6"/>
        <v>28.26</v>
      </c>
      <c r="G25" s="41">
        <f t="shared" si="6"/>
        <v>28.33</v>
      </c>
      <c r="H25" s="41">
        <f t="shared" si="6"/>
        <v>28.25</v>
      </c>
      <c r="I25" s="41">
        <f t="shared" si="6"/>
        <v>28.127499999999998</v>
      </c>
      <c r="J25" s="41">
        <f t="shared" si="6"/>
        <v>27.765000000000001</v>
      </c>
      <c r="K25" s="41">
        <f t="shared" si="6"/>
        <v>26.922499999999999</v>
      </c>
      <c r="L25" s="41">
        <f t="shared" si="6"/>
        <v>27.1675</v>
      </c>
      <c r="M25" s="41">
        <f t="shared" si="6"/>
        <v>27.89</v>
      </c>
      <c r="N25" s="29">
        <f t="shared" si="6"/>
        <v>27.946666666666669</v>
      </c>
    </row>
    <row r="26" spans="1:14" x14ac:dyDescent="0.25">
      <c r="A26" s="27" t="s">
        <v>84</v>
      </c>
      <c r="B26" s="41">
        <f t="shared" ref="B26:N26" si="7">QUARTILE(B3:B18,2)</f>
        <v>28.44</v>
      </c>
      <c r="C26" s="41">
        <f t="shared" si="7"/>
        <v>28.46</v>
      </c>
      <c r="D26" s="41">
        <f t="shared" si="7"/>
        <v>27.86</v>
      </c>
      <c r="E26" s="41">
        <f t="shared" si="7"/>
        <v>28.44</v>
      </c>
      <c r="F26" s="41">
        <f t="shared" si="7"/>
        <v>28.58</v>
      </c>
      <c r="G26" s="41">
        <f t="shared" si="7"/>
        <v>28.48</v>
      </c>
      <c r="H26" s="41">
        <f t="shared" si="7"/>
        <v>28.454999999999998</v>
      </c>
      <c r="I26" s="41">
        <f t="shared" si="7"/>
        <v>28.479999999999997</v>
      </c>
      <c r="J26" s="41">
        <f t="shared" si="7"/>
        <v>28.274999999999999</v>
      </c>
      <c r="K26" s="41">
        <f t="shared" si="7"/>
        <v>27.84</v>
      </c>
      <c r="L26" s="41">
        <f t="shared" si="7"/>
        <v>27.96</v>
      </c>
      <c r="M26" s="41">
        <f t="shared" si="7"/>
        <v>28.64</v>
      </c>
      <c r="N26" s="29">
        <f t="shared" si="7"/>
        <v>28.335833333333337</v>
      </c>
    </row>
    <row r="27" spans="1:14" x14ac:dyDescent="0.25">
      <c r="A27" s="27" t="s">
        <v>85</v>
      </c>
      <c r="B27" s="41">
        <f t="shared" ref="B27:N27" si="8">QUARTILE(B3:B18,3)</f>
        <v>28.79</v>
      </c>
      <c r="C27" s="41">
        <f t="shared" si="8"/>
        <v>28.57</v>
      </c>
      <c r="D27" s="41">
        <f t="shared" si="8"/>
        <v>28.3</v>
      </c>
      <c r="E27" s="41">
        <f t="shared" si="8"/>
        <v>28.83</v>
      </c>
      <c r="F27" s="41">
        <f t="shared" si="8"/>
        <v>28.87</v>
      </c>
      <c r="G27" s="41">
        <f t="shared" si="8"/>
        <v>28.61</v>
      </c>
      <c r="H27" s="41">
        <f t="shared" si="8"/>
        <v>28.772500000000001</v>
      </c>
      <c r="I27" s="41">
        <f t="shared" si="8"/>
        <v>28.9</v>
      </c>
      <c r="J27" s="41">
        <f t="shared" si="8"/>
        <v>28.807500000000001</v>
      </c>
      <c r="K27" s="41">
        <f t="shared" si="8"/>
        <v>28.23</v>
      </c>
      <c r="L27" s="41">
        <f t="shared" si="8"/>
        <v>28.2425</v>
      </c>
      <c r="M27" s="41">
        <f t="shared" si="8"/>
        <v>28.78</v>
      </c>
      <c r="N27" s="29">
        <f t="shared" si="8"/>
        <v>28.625</v>
      </c>
    </row>
    <row r="30" spans="1:14" ht="15.75" x14ac:dyDescent="0.25">
      <c r="A30" s="23" t="s">
        <v>98</v>
      </c>
    </row>
    <row r="31" spans="1:14" ht="15.75" x14ac:dyDescent="0.25">
      <c r="A31" s="24" t="s">
        <v>64</v>
      </c>
      <c r="B31" s="48" t="s">
        <v>65</v>
      </c>
      <c r="C31" s="48" t="s">
        <v>66</v>
      </c>
      <c r="D31" s="48" t="s">
        <v>67</v>
      </c>
      <c r="E31" s="48" t="s">
        <v>68</v>
      </c>
      <c r="F31" s="48" t="s">
        <v>69</v>
      </c>
      <c r="G31" s="48" t="s">
        <v>70</v>
      </c>
      <c r="H31" s="48" t="s">
        <v>71</v>
      </c>
      <c r="I31" s="48" t="s">
        <v>72</v>
      </c>
      <c r="J31" s="48" t="s">
        <v>73</v>
      </c>
      <c r="K31" s="48" t="s">
        <v>74</v>
      </c>
      <c r="L31" s="48" t="s">
        <v>75</v>
      </c>
      <c r="M31" s="48" t="s">
        <v>76</v>
      </c>
      <c r="N31" s="26" t="s">
        <v>77</v>
      </c>
    </row>
    <row r="32" spans="1:14" x14ac:dyDescent="0.25">
      <c r="A32" s="27">
        <v>2001</v>
      </c>
      <c r="B32" s="41"/>
      <c r="C32" s="41"/>
      <c r="D32" s="41"/>
      <c r="E32" s="41"/>
      <c r="F32" s="41"/>
      <c r="G32" s="41"/>
      <c r="H32" s="41"/>
      <c r="I32" s="41"/>
      <c r="J32" s="41"/>
      <c r="K32" s="41"/>
      <c r="L32" s="41"/>
      <c r="M32" s="41">
        <v>28.43</v>
      </c>
      <c r="N32" s="29"/>
    </row>
    <row r="33" spans="1:14" x14ac:dyDescent="0.25">
      <c r="A33" s="27">
        <v>2002</v>
      </c>
      <c r="B33" s="41">
        <v>28.81</v>
      </c>
      <c r="C33" s="41">
        <v>29.11</v>
      </c>
      <c r="D33" s="41">
        <v>28.29</v>
      </c>
      <c r="E33" s="41">
        <v>28.96</v>
      </c>
      <c r="F33" s="41">
        <v>29.01</v>
      </c>
      <c r="G33" s="41">
        <v>28.22</v>
      </c>
      <c r="H33" s="41">
        <v>28.56</v>
      </c>
      <c r="I33" s="41">
        <v>28.26</v>
      </c>
      <c r="J33" s="41">
        <v>28.55</v>
      </c>
      <c r="K33" s="41">
        <v>28.68</v>
      </c>
      <c r="L33" s="41">
        <v>28.8</v>
      </c>
      <c r="M33" s="41">
        <v>29.03</v>
      </c>
      <c r="N33" s="29">
        <f t="shared" ref="N33:N34" si="9">AVERAGE(B33:M33)</f>
        <v>28.689999999999998</v>
      </c>
    </row>
    <row r="34" spans="1:14" x14ac:dyDescent="0.25">
      <c r="A34" s="27">
        <v>2003</v>
      </c>
      <c r="B34" s="41">
        <v>29.06</v>
      </c>
      <c r="C34" s="41">
        <v>28.23</v>
      </c>
      <c r="D34" s="41">
        <v>28.16</v>
      </c>
      <c r="E34" s="41">
        <v>28.84</v>
      </c>
      <c r="F34" s="41">
        <v>28.69</v>
      </c>
      <c r="G34" s="41">
        <v>27.96</v>
      </c>
      <c r="H34" s="41">
        <v>28.38</v>
      </c>
      <c r="I34" s="41">
        <v>28.8</v>
      </c>
      <c r="J34" s="41">
        <v>28.79</v>
      </c>
      <c r="K34" s="41">
        <v>27.83</v>
      </c>
      <c r="L34" s="41">
        <v>28.06</v>
      </c>
      <c r="M34" s="41">
        <v>28.53</v>
      </c>
      <c r="N34" s="29">
        <f t="shared" si="9"/>
        <v>28.444166666666671</v>
      </c>
    </row>
    <row r="35" spans="1:14" x14ac:dyDescent="0.25">
      <c r="A35" s="27">
        <v>2004</v>
      </c>
      <c r="B35" s="41">
        <v>28.45</v>
      </c>
      <c r="C35" s="41">
        <v>28.56</v>
      </c>
      <c r="D35" s="41">
        <v>28.34</v>
      </c>
      <c r="E35" s="41">
        <v>28.95</v>
      </c>
      <c r="F35" s="41">
        <v>28.54</v>
      </c>
      <c r="G35" s="41">
        <v>28.12</v>
      </c>
      <c r="H35" s="41">
        <v>28.45</v>
      </c>
      <c r="I35" s="41">
        <v>28.43</v>
      </c>
      <c r="J35" s="41">
        <v>28.28</v>
      </c>
      <c r="K35" s="41"/>
      <c r="L35" s="41"/>
      <c r="M35" s="41">
        <v>28.92</v>
      </c>
      <c r="N35" s="29"/>
    </row>
    <row r="36" spans="1:14" x14ac:dyDescent="0.25">
      <c r="A36" s="27">
        <v>2005</v>
      </c>
      <c r="B36" s="41">
        <v>28.68</v>
      </c>
      <c r="C36" s="41">
        <v>28.26</v>
      </c>
      <c r="D36" s="41">
        <v>28.84</v>
      </c>
      <c r="E36" s="41">
        <v>28.91</v>
      </c>
      <c r="F36" s="41">
        <v>29.45</v>
      </c>
      <c r="G36" s="41">
        <v>28.88</v>
      </c>
      <c r="H36" s="41">
        <v>29.3</v>
      </c>
      <c r="I36" s="41">
        <v>29.24</v>
      </c>
      <c r="J36" s="41">
        <v>28.74</v>
      </c>
      <c r="K36" s="41">
        <v>26.93</v>
      </c>
      <c r="L36" s="41">
        <v>27.63</v>
      </c>
      <c r="M36" s="41">
        <v>28.76</v>
      </c>
      <c r="N36" s="29">
        <f t="shared" ref="N36:N47" si="10">AVERAGE(B36:M36)</f>
        <v>28.635000000000002</v>
      </c>
    </row>
    <row r="37" spans="1:14" x14ac:dyDescent="0.25">
      <c r="A37" s="27">
        <v>2006</v>
      </c>
      <c r="B37" s="41">
        <v>28.79</v>
      </c>
      <c r="C37" s="41">
        <v>28.3</v>
      </c>
      <c r="D37" s="41">
        <v>28.29</v>
      </c>
      <c r="E37" s="41">
        <v>28.63</v>
      </c>
      <c r="F37" s="41">
        <v>28.18</v>
      </c>
      <c r="G37" s="41">
        <v>28.51</v>
      </c>
      <c r="H37" s="41">
        <v>29.26</v>
      </c>
      <c r="I37" s="41">
        <v>29.19</v>
      </c>
      <c r="J37" s="41">
        <v>29.24</v>
      </c>
      <c r="K37" s="41">
        <v>29.07</v>
      </c>
      <c r="L37" s="41">
        <v>28.36</v>
      </c>
      <c r="M37" s="41">
        <v>28.81</v>
      </c>
      <c r="N37" s="29">
        <f t="shared" si="10"/>
        <v>28.719166666666666</v>
      </c>
    </row>
    <row r="38" spans="1:14" x14ac:dyDescent="0.25">
      <c r="A38" s="27">
        <v>2007</v>
      </c>
      <c r="B38" s="41">
        <v>28.58</v>
      </c>
      <c r="C38" s="41">
        <v>28.65</v>
      </c>
      <c r="D38" s="41">
        <v>28.06</v>
      </c>
      <c r="E38" s="41">
        <v>28.07</v>
      </c>
      <c r="F38" s="41">
        <v>28.01</v>
      </c>
      <c r="G38" s="41">
        <v>27.77</v>
      </c>
      <c r="H38" s="41">
        <v>28.31</v>
      </c>
      <c r="I38" s="41">
        <v>28.04</v>
      </c>
      <c r="J38" s="41">
        <v>27.71</v>
      </c>
      <c r="K38" s="41">
        <v>26.91</v>
      </c>
      <c r="L38" s="41">
        <v>26.88</v>
      </c>
      <c r="M38" s="41">
        <v>27.91</v>
      </c>
      <c r="N38" s="29">
        <f t="shared" si="10"/>
        <v>27.908333333333335</v>
      </c>
    </row>
    <row r="39" spans="1:14" x14ac:dyDescent="0.25">
      <c r="A39" s="27">
        <v>2008</v>
      </c>
      <c r="B39" s="41">
        <v>27.94</v>
      </c>
      <c r="C39" s="41">
        <v>27.72</v>
      </c>
      <c r="D39" s="41">
        <v>27.94</v>
      </c>
      <c r="E39" s="41">
        <v>28.17</v>
      </c>
      <c r="F39" s="41">
        <v>27.86</v>
      </c>
      <c r="G39" s="41">
        <v>28.45</v>
      </c>
      <c r="H39" s="41">
        <v>28.46</v>
      </c>
      <c r="I39" s="41">
        <v>28.38</v>
      </c>
      <c r="J39" s="41">
        <v>28.05</v>
      </c>
      <c r="K39" s="41">
        <v>27.88</v>
      </c>
      <c r="L39" s="41">
        <v>28.06</v>
      </c>
      <c r="M39" s="41">
        <v>28.07</v>
      </c>
      <c r="N39" s="29">
        <f t="shared" si="10"/>
        <v>28.081666666666667</v>
      </c>
    </row>
    <row r="40" spans="1:14" x14ac:dyDescent="0.25">
      <c r="A40" s="27">
        <v>2009</v>
      </c>
      <c r="B40" s="41">
        <v>27.9</v>
      </c>
      <c r="C40" s="41">
        <v>27.78</v>
      </c>
      <c r="D40" s="41">
        <v>27.89</v>
      </c>
      <c r="E40" s="41">
        <v>28.8</v>
      </c>
      <c r="F40" s="41">
        <v>28.15</v>
      </c>
      <c r="G40" s="41">
        <v>28.5</v>
      </c>
      <c r="H40" s="41">
        <v>28.75</v>
      </c>
      <c r="I40" s="41">
        <v>28.92</v>
      </c>
      <c r="J40" s="41">
        <v>28.89</v>
      </c>
      <c r="K40" s="41">
        <v>28.46</v>
      </c>
      <c r="L40" s="41">
        <v>28.36</v>
      </c>
      <c r="M40" s="41">
        <v>28.95</v>
      </c>
      <c r="N40" s="29">
        <f t="shared" si="10"/>
        <v>28.445833333333329</v>
      </c>
    </row>
    <row r="41" spans="1:14" x14ac:dyDescent="0.25">
      <c r="A41" s="27">
        <v>2010</v>
      </c>
      <c r="B41" s="41">
        <v>28.42</v>
      </c>
      <c r="C41" s="41">
        <v>28.77</v>
      </c>
      <c r="D41" s="41">
        <v>28.56</v>
      </c>
      <c r="E41" s="41">
        <v>29.65</v>
      </c>
      <c r="F41" s="41">
        <v>29.06</v>
      </c>
      <c r="G41" s="41">
        <v>28.53</v>
      </c>
      <c r="H41" s="41">
        <v>27.98</v>
      </c>
      <c r="I41" s="41">
        <v>27.69</v>
      </c>
      <c r="J41" s="41">
        <v>27.27</v>
      </c>
      <c r="K41" s="41">
        <v>26.9</v>
      </c>
      <c r="L41" s="41">
        <v>26.48</v>
      </c>
      <c r="M41" s="41">
        <v>27.4</v>
      </c>
      <c r="N41" s="29">
        <f t="shared" si="10"/>
        <v>28.059166666666666</v>
      </c>
    </row>
    <row r="42" spans="1:14" x14ac:dyDescent="0.25">
      <c r="A42" s="27">
        <v>2011</v>
      </c>
      <c r="B42" s="41">
        <v>27.84</v>
      </c>
      <c r="C42" s="41">
        <v>28.5</v>
      </c>
      <c r="D42" s="41">
        <v>27.75</v>
      </c>
      <c r="E42" s="41">
        <v>27.68</v>
      </c>
      <c r="F42" s="41">
        <v>28.84</v>
      </c>
      <c r="G42" s="41">
        <v>28.81</v>
      </c>
      <c r="H42" s="41">
        <v>28.75</v>
      </c>
      <c r="I42" s="41">
        <v>28.71</v>
      </c>
      <c r="J42" s="41">
        <v>28.54</v>
      </c>
      <c r="K42" s="41">
        <v>27.29</v>
      </c>
      <c r="L42" s="41">
        <v>27.65</v>
      </c>
      <c r="M42" s="41">
        <v>28.08</v>
      </c>
      <c r="N42" s="29">
        <f t="shared" si="10"/>
        <v>28.203333333333333</v>
      </c>
    </row>
    <row r="43" spans="1:14" x14ac:dyDescent="0.25">
      <c r="A43" s="27">
        <v>2012</v>
      </c>
      <c r="B43" s="41">
        <v>28.35</v>
      </c>
      <c r="C43" s="41">
        <v>28.47</v>
      </c>
      <c r="D43" s="41">
        <v>28.1</v>
      </c>
      <c r="E43" s="41">
        <v>28.12</v>
      </c>
      <c r="F43" s="41">
        <v>29.15</v>
      </c>
      <c r="G43" s="41">
        <v>29.32</v>
      </c>
      <c r="H43" s="41">
        <v>29.47</v>
      </c>
      <c r="I43" s="41">
        <v>29.32</v>
      </c>
      <c r="J43" s="41">
        <v>29.23</v>
      </c>
      <c r="K43" s="41">
        <v>28.64</v>
      </c>
      <c r="L43" s="41">
        <v>28.79</v>
      </c>
      <c r="M43" s="41">
        <v>28.78</v>
      </c>
      <c r="N43" s="29">
        <f t="shared" si="10"/>
        <v>28.811666666666667</v>
      </c>
    </row>
    <row r="44" spans="1:14" x14ac:dyDescent="0.25">
      <c r="A44" s="27">
        <v>2013</v>
      </c>
      <c r="B44" s="41">
        <v>28.7</v>
      </c>
      <c r="C44" s="41">
        <v>27.96</v>
      </c>
      <c r="D44" s="41">
        <v>27.39</v>
      </c>
      <c r="E44" s="41">
        <v>28.66</v>
      </c>
      <c r="F44" s="41">
        <v>28.72</v>
      </c>
      <c r="G44" s="41">
        <v>28.41</v>
      </c>
      <c r="H44" s="41">
        <v>28.46</v>
      </c>
      <c r="I44" s="41">
        <v>28.47</v>
      </c>
      <c r="J44" s="41">
        <v>27.98</v>
      </c>
      <c r="K44" s="41">
        <v>28.04</v>
      </c>
      <c r="L44" s="41">
        <v>28.36</v>
      </c>
      <c r="M44" s="41">
        <v>28.88</v>
      </c>
      <c r="N44" s="29">
        <f t="shared" si="10"/>
        <v>28.335833333333337</v>
      </c>
    </row>
    <row r="45" spans="1:14" x14ac:dyDescent="0.25">
      <c r="A45" s="27">
        <v>2014</v>
      </c>
      <c r="B45" s="41">
        <v>28.811</v>
      </c>
      <c r="C45" s="41">
        <v>28.263999999999999</v>
      </c>
      <c r="D45" s="41">
        <v>28.402999999999999</v>
      </c>
      <c r="E45" s="41">
        <v>29.065999999999999</v>
      </c>
      <c r="F45" s="41">
        <v>28.870999999999999</v>
      </c>
      <c r="G45" s="41">
        <v>29.145</v>
      </c>
      <c r="H45" s="41">
        <v>29.527000000000001</v>
      </c>
      <c r="I45" s="41">
        <v>29.318999999999999</v>
      </c>
      <c r="J45" s="41">
        <v>28.75</v>
      </c>
      <c r="K45" s="41">
        <v>28.477</v>
      </c>
      <c r="L45" s="41">
        <v>28.844999999999999</v>
      </c>
      <c r="M45" s="41">
        <v>29.058</v>
      </c>
      <c r="N45" s="29">
        <f t="shared" si="10"/>
        <v>28.878000000000004</v>
      </c>
    </row>
    <row r="46" spans="1:14" x14ac:dyDescent="0.25">
      <c r="A46" s="27">
        <v>2015</v>
      </c>
      <c r="B46" s="41">
        <v>28.965</v>
      </c>
      <c r="C46" s="41">
        <v>28.843</v>
      </c>
      <c r="D46" s="41">
        <v>28.574000000000002</v>
      </c>
      <c r="E46" s="41">
        <v>28.66</v>
      </c>
      <c r="F46" s="41">
        <v>29.405000000000001</v>
      </c>
      <c r="G46" s="41">
        <v>29.975999999999999</v>
      </c>
      <c r="H46" s="41">
        <v>29.954999999999998</v>
      </c>
      <c r="I46" s="41">
        <v>30.007000000000001</v>
      </c>
      <c r="J46" s="41">
        <v>29.739000000000001</v>
      </c>
      <c r="K46" s="41">
        <v>29.667999999999999</v>
      </c>
      <c r="L46" s="41">
        <v>29.440999999999999</v>
      </c>
      <c r="M46" s="41">
        <v>30.12</v>
      </c>
      <c r="N46" s="29">
        <f t="shared" si="10"/>
        <v>29.446083333333331</v>
      </c>
    </row>
    <row r="47" spans="1:14" x14ac:dyDescent="0.25">
      <c r="A47" s="27">
        <v>2016</v>
      </c>
      <c r="B47" s="41">
        <v>29.998000000000001</v>
      </c>
      <c r="C47" s="41">
        <v>29.291</v>
      </c>
      <c r="D47" s="41">
        <v>29.155999999999999</v>
      </c>
      <c r="E47" s="41">
        <v>29.027999999999999</v>
      </c>
      <c r="F47" s="41">
        <v>28.783000000000001</v>
      </c>
      <c r="G47" s="41">
        <v>28.806999999999999</v>
      </c>
      <c r="H47" s="41">
        <v>28.954999999999998</v>
      </c>
      <c r="I47" s="41">
        <v>28.808</v>
      </c>
      <c r="J47" s="41">
        <v>28.745000000000001</v>
      </c>
      <c r="K47" s="41">
        <v>28.504999999999999</v>
      </c>
      <c r="L47" s="41">
        <v>28.074999999999999</v>
      </c>
      <c r="M47" s="41"/>
      <c r="N47" s="29">
        <f t="shared" si="10"/>
        <v>28.922818181818176</v>
      </c>
    </row>
    <row r="48" spans="1:14" x14ac:dyDescent="0.25">
      <c r="A48" s="27">
        <v>2017</v>
      </c>
      <c r="B48" s="41"/>
      <c r="C48" s="41"/>
      <c r="D48" s="41"/>
      <c r="E48" s="41"/>
      <c r="F48" s="41"/>
      <c r="G48" s="41"/>
      <c r="H48" s="41"/>
      <c r="I48" s="41"/>
      <c r="J48" s="41"/>
      <c r="K48" s="41"/>
      <c r="L48" s="41"/>
      <c r="M48" s="41"/>
      <c r="N48" s="29"/>
    </row>
    <row r="49" spans="1:14" x14ac:dyDescent="0.25">
      <c r="A49" s="27">
        <v>2018</v>
      </c>
      <c r="B49" s="41"/>
      <c r="C49" s="41"/>
      <c r="D49" s="41"/>
      <c r="E49" s="41"/>
      <c r="F49" s="41"/>
      <c r="G49" s="41"/>
      <c r="H49" s="41"/>
      <c r="I49" s="41"/>
      <c r="J49" s="41"/>
      <c r="K49" s="41"/>
      <c r="L49" s="41"/>
      <c r="M49" s="41"/>
      <c r="N49" s="29"/>
    </row>
    <row r="50" spans="1:14" x14ac:dyDescent="0.25">
      <c r="A50" s="27">
        <v>2019</v>
      </c>
      <c r="B50" s="41"/>
      <c r="C50" s="41"/>
      <c r="D50" s="41"/>
      <c r="E50" s="41"/>
      <c r="F50" s="41"/>
      <c r="G50" s="41"/>
      <c r="H50" s="41"/>
      <c r="I50" s="41"/>
      <c r="J50" s="41"/>
      <c r="K50" s="41"/>
      <c r="L50" s="41"/>
      <c r="M50" s="41"/>
      <c r="N50" s="29"/>
    </row>
    <row r="51" spans="1:14" x14ac:dyDescent="0.25">
      <c r="A51" s="27">
        <v>2020</v>
      </c>
      <c r="B51" s="41"/>
      <c r="C51" s="41"/>
      <c r="D51" s="41"/>
      <c r="E51" s="41"/>
      <c r="F51" s="41"/>
      <c r="G51" s="41"/>
      <c r="H51" s="41"/>
      <c r="I51" s="41"/>
      <c r="J51" s="41"/>
      <c r="K51" s="41"/>
      <c r="L51" s="41"/>
      <c r="M51" s="41"/>
      <c r="N51" s="29"/>
    </row>
    <row r="52" spans="1:14" x14ac:dyDescent="0.25">
      <c r="A52" s="3"/>
      <c r="N52" s="22"/>
    </row>
    <row r="53" spans="1:14" x14ac:dyDescent="0.25">
      <c r="A53" s="27" t="s">
        <v>78</v>
      </c>
      <c r="B53" s="41">
        <f t="shared" ref="B53:N53" si="11">AVERAGE(B32:B51)</f>
        <v>28.619599999999995</v>
      </c>
      <c r="C53" s="41">
        <f t="shared" si="11"/>
        <v>28.447200000000002</v>
      </c>
      <c r="D53" s="41">
        <f t="shared" si="11"/>
        <v>28.249533333333336</v>
      </c>
      <c r="E53" s="41">
        <f t="shared" si="11"/>
        <v>28.679600000000001</v>
      </c>
      <c r="F53" s="41">
        <f t="shared" si="11"/>
        <v>28.714599999999997</v>
      </c>
      <c r="G53" s="41">
        <f t="shared" si="11"/>
        <v>28.627200000000002</v>
      </c>
      <c r="H53" s="41">
        <f t="shared" si="11"/>
        <v>28.837799999999994</v>
      </c>
      <c r="I53" s="41">
        <f t="shared" si="11"/>
        <v>28.772266666666663</v>
      </c>
      <c r="J53" s="41">
        <f t="shared" si="11"/>
        <v>28.566933333333335</v>
      </c>
      <c r="K53" s="41">
        <f t="shared" si="11"/>
        <v>28.091428571428569</v>
      </c>
      <c r="L53" s="41">
        <f t="shared" si="11"/>
        <v>28.127928571428566</v>
      </c>
      <c r="M53" s="41">
        <f t="shared" si="11"/>
        <v>28.648533333333329</v>
      </c>
      <c r="N53" s="29">
        <f t="shared" si="11"/>
        <v>28.541504870129867</v>
      </c>
    </row>
    <row r="54" spans="1:14" x14ac:dyDescent="0.25">
      <c r="A54" s="27" t="s">
        <v>79</v>
      </c>
      <c r="B54" s="41">
        <f t="shared" ref="B54:N54" si="12">STDEV(B32:B51)</f>
        <v>0.53822377183791181</v>
      </c>
      <c r="C54" s="41">
        <f t="shared" si="12"/>
        <v>0.44865739394649112</v>
      </c>
      <c r="D54" s="41">
        <f t="shared" si="12"/>
        <v>0.43807352068324013</v>
      </c>
      <c r="E54" s="41">
        <f t="shared" si="12"/>
        <v>0.49311673494793679</v>
      </c>
      <c r="F54" s="41">
        <f t="shared" si="12"/>
        <v>0.48704338322459229</v>
      </c>
      <c r="G54" s="41">
        <f t="shared" si="12"/>
        <v>0.56175442016189625</v>
      </c>
      <c r="H54" s="41">
        <f t="shared" si="12"/>
        <v>0.55296902522396563</v>
      </c>
      <c r="I54" s="41">
        <f t="shared" si="12"/>
        <v>0.59020801014396207</v>
      </c>
      <c r="J54" s="41">
        <f t="shared" si="12"/>
        <v>0.63398653282977835</v>
      </c>
      <c r="K54" s="41">
        <f t="shared" si="12"/>
        <v>0.85342069292985823</v>
      </c>
      <c r="L54" s="41">
        <f t="shared" si="12"/>
        <v>0.78697624480673467</v>
      </c>
      <c r="M54" s="41">
        <f t="shared" si="12"/>
        <v>0.63111758771548288</v>
      </c>
      <c r="N54" s="29">
        <f t="shared" si="12"/>
        <v>0.41440692676842905</v>
      </c>
    </row>
    <row r="55" spans="1:14" x14ac:dyDescent="0.25">
      <c r="A55" s="27" t="s">
        <v>80</v>
      </c>
      <c r="B55" s="41">
        <f t="shared" ref="B55:N55" si="13">B54/B53*100</f>
        <v>1.8806124887766142</v>
      </c>
      <c r="C55" s="41">
        <f t="shared" si="13"/>
        <v>1.5771583633766806</v>
      </c>
      <c r="D55" s="41">
        <f t="shared" si="13"/>
        <v>1.5507283448336848</v>
      </c>
      <c r="E55" s="41">
        <f t="shared" si="13"/>
        <v>1.7193989279764597</v>
      </c>
      <c r="F55" s="41">
        <f t="shared" si="13"/>
        <v>1.6961524215019268</v>
      </c>
      <c r="G55" s="41">
        <f t="shared" si="13"/>
        <v>1.9623100413658907</v>
      </c>
      <c r="H55" s="41">
        <f t="shared" si="13"/>
        <v>1.917514599671146</v>
      </c>
      <c r="I55" s="41">
        <f t="shared" si="13"/>
        <v>2.0513087028618835</v>
      </c>
      <c r="J55" s="41">
        <f t="shared" si="13"/>
        <v>2.2193020350910784</v>
      </c>
      <c r="K55" s="41">
        <f t="shared" si="13"/>
        <v>3.038011010226306</v>
      </c>
      <c r="L55" s="41">
        <f t="shared" si="13"/>
        <v>2.7978464280022366</v>
      </c>
      <c r="M55" s="41">
        <f t="shared" si="13"/>
        <v>2.2029664847839201</v>
      </c>
      <c r="N55" s="29">
        <f t="shared" si="13"/>
        <v>1.4519449084905363</v>
      </c>
    </row>
    <row r="56" spans="1:14" x14ac:dyDescent="0.25">
      <c r="A56" s="27" t="s">
        <v>81</v>
      </c>
      <c r="B56" s="41">
        <f t="shared" ref="B56:N56" si="14">MIN(B32:B51)</f>
        <v>27.84</v>
      </c>
      <c r="C56" s="41">
        <f t="shared" si="14"/>
        <v>27.72</v>
      </c>
      <c r="D56" s="41">
        <f t="shared" si="14"/>
        <v>27.39</v>
      </c>
      <c r="E56" s="41">
        <f t="shared" si="14"/>
        <v>27.68</v>
      </c>
      <c r="F56" s="41">
        <f t="shared" si="14"/>
        <v>27.86</v>
      </c>
      <c r="G56" s="41">
        <f t="shared" si="14"/>
        <v>27.77</v>
      </c>
      <c r="H56" s="41">
        <f t="shared" si="14"/>
        <v>27.98</v>
      </c>
      <c r="I56" s="41">
        <f t="shared" si="14"/>
        <v>27.69</v>
      </c>
      <c r="J56" s="41">
        <f t="shared" si="14"/>
        <v>27.27</v>
      </c>
      <c r="K56" s="41">
        <f t="shared" si="14"/>
        <v>26.9</v>
      </c>
      <c r="L56" s="41">
        <f t="shared" si="14"/>
        <v>26.48</v>
      </c>
      <c r="M56" s="41">
        <f t="shared" si="14"/>
        <v>27.4</v>
      </c>
      <c r="N56" s="29">
        <f t="shared" si="14"/>
        <v>27.908333333333335</v>
      </c>
    </row>
    <row r="57" spans="1:14" x14ac:dyDescent="0.25">
      <c r="A57" s="27" t="s">
        <v>82</v>
      </c>
      <c r="B57" s="41">
        <f t="shared" ref="B57:N57" si="15">MAX(B32:B51)</f>
        <v>29.998000000000001</v>
      </c>
      <c r="C57" s="41">
        <f t="shared" si="15"/>
        <v>29.291</v>
      </c>
      <c r="D57" s="41">
        <f t="shared" si="15"/>
        <v>29.155999999999999</v>
      </c>
      <c r="E57" s="41">
        <f t="shared" si="15"/>
        <v>29.65</v>
      </c>
      <c r="F57" s="41">
        <f t="shared" si="15"/>
        <v>29.45</v>
      </c>
      <c r="G57" s="41">
        <f t="shared" si="15"/>
        <v>29.975999999999999</v>
      </c>
      <c r="H57" s="41">
        <f t="shared" si="15"/>
        <v>29.954999999999998</v>
      </c>
      <c r="I57" s="41">
        <f t="shared" si="15"/>
        <v>30.007000000000001</v>
      </c>
      <c r="J57" s="41">
        <f t="shared" si="15"/>
        <v>29.739000000000001</v>
      </c>
      <c r="K57" s="41">
        <f t="shared" si="15"/>
        <v>29.667999999999999</v>
      </c>
      <c r="L57" s="41">
        <f t="shared" si="15"/>
        <v>29.440999999999999</v>
      </c>
      <c r="M57" s="41">
        <f t="shared" si="15"/>
        <v>30.12</v>
      </c>
      <c r="N57" s="29">
        <f t="shared" si="15"/>
        <v>29.446083333333331</v>
      </c>
    </row>
    <row r="58" spans="1:14" x14ac:dyDescent="0.25">
      <c r="A58" s="27" t="s">
        <v>83</v>
      </c>
      <c r="B58" s="41">
        <f t="shared" ref="B58:N58" si="16">QUARTILE(B32:B51,1)</f>
        <v>28.385000000000002</v>
      </c>
      <c r="C58" s="41">
        <f t="shared" si="16"/>
        <v>28.245000000000001</v>
      </c>
      <c r="D58" s="41">
        <f t="shared" si="16"/>
        <v>28</v>
      </c>
      <c r="E58" s="41">
        <f t="shared" si="16"/>
        <v>28.4</v>
      </c>
      <c r="F58" s="41">
        <f t="shared" si="16"/>
        <v>28.36</v>
      </c>
      <c r="G58" s="41">
        <f t="shared" si="16"/>
        <v>28.314999999999998</v>
      </c>
      <c r="H58" s="41">
        <f t="shared" si="16"/>
        <v>28.454999999999998</v>
      </c>
      <c r="I58" s="41">
        <f t="shared" si="16"/>
        <v>28.405000000000001</v>
      </c>
      <c r="J58" s="41">
        <f t="shared" si="16"/>
        <v>28.164999999999999</v>
      </c>
      <c r="K58" s="41">
        <f t="shared" si="16"/>
        <v>27.424999999999997</v>
      </c>
      <c r="L58" s="41">
        <f t="shared" si="16"/>
        <v>27.752499999999998</v>
      </c>
      <c r="M58" s="41">
        <f t="shared" si="16"/>
        <v>28.254999999999999</v>
      </c>
      <c r="N58" s="29">
        <f t="shared" si="16"/>
        <v>28.236458333333335</v>
      </c>
    </row>
    <row r="59" spans="1:14" x14ac:dyDescent="0.25">
      <c r="A59" s="27" t="s">
        <v>84</v>
      </c>
      <c r="B59" s="41">
        <f t="shared" ref="B59:N59" si="17">QUARTILE(B32:B51,2)</f>
        <v>28.68</v>
      </c>
      <c r="C59" s="41">
        <f t="shared" si="17"/>
        <v>28.47</v>
      </c>
      <c r="D59" s="41">
        <f t="shared" si="17"/>
        <v>28.29</v>
      </c>
      <c r="E59" s="41">
        <f t="shared" si="17"/>
        <v>28.8</v>
      </c>
      <c r="F59" s="41">
        <f t="shared" si="17"/>
        <v>28.783000000000001</v>
      </c>
      <c r="G59" s="41">
        <f t="shared" si="17"/>
        <v>28.51</v>
      </c>
      <c r="H59" s="41">
        <f t="shared" si="17"/>
        <v>28.75</v>
      </c>
      <c r="I59" s="41">
        <f t="shared" si="17"/>
        <v>28.8</v>
      </c>
      <c r="J59" s="41">
        <f t="shared" si="17"/>
        <v>28.74</v>
      </c>
      <c r="K59" s="41">
        <f t="shared" si="17"/>
        <v>28.25</v>
      </c>
      <c r="L59" s="41">
        <f t="shared" si="17"/>
        <v>28.217500000000001</v>
      </c>
      <c r="M59" s="41">
        <f t="shared" si="17"/>
        <v>28.78</v>
      </c>
      <c r="N59" s="29">
        <f t="shared" si="17"/>
        <v>28.540416666666665</v>
      </c>
    </row>
    <row r="60" spans="1:14" x14ac:dyDescent="0.25">
      <c r="A60" s="27" t="s">
        <v>85</v>
      </c>
      <c r="B60" s="41">
        <f t="shared" ref="B60:N60" si="18">QUARTILE(B32:B51,3)</f>
        <v>28.810499999999998</v>
      </c>
      <c r="C60" s="41">
        <f t="shared" si="18"/>
        <v>28.71</v>
      </c>
      <c r="D60" s="41">
        <f t="shared" si="18"/>
        <v>28.481499999999997</v>
      </c>
      <c r="E60" s="41">
        <f t="shared" si="18"/>
        <v>28.954999999999998</v>
      </c>
      <c r="F60" s="41">
        <f t="shared" si="18"/>
        <v>29.035</v>
      </c>
      <c r="G60" s="41">
        <f t="shared" si="18"/>
        <v>28.844999999999999</v>
      </c>
      <c r="H60" s="41">
        <f t="shared" si="18"/>
        <v>29.28</v>
      </c>
      <c r="I60" s="41">
        <f t="shared" si="18"/>
        <v>29.215</v>
      </c>
      <c r="J60" s="41">
        <f t="shared" si="18"/>
        <v>28.84</v>
      </c>
      <c r="K60" s="41">
        <f t="shared" si="18"/>
        <v>28.606249999999999</v>
      </c>
      <c r="L60" s="41">
        <f t="shared" si="18"/>
        <v>28.682499999999997</v>
      </c>
      <c r="M60" s="41">
        <f t="shared" si="18"/>
        <v>28.935000000000002</v>
      </c>
      <c r="N60" s="29">
        <f t="shared" si="18"/>
        <v>28.788541666666667</v>
      </c>
    </row>
    <row r="63" spans="1:14" ht="15.75" x14ac:dyDescent="0.25">
      <c r="A63" s="23" t="s">
        <v>101</v>
      </c>
    </row>
    <row r="64" spans="1:14" ht="15.75" x14ac:dyDescent="0.25">
      <c r="A64" s="24" t="s">
        <v>64</v>
      </c>
      <c r="B64" s="48" t="s">
        <v>65</v>
      </c>
      <c r="C64" s="48" t="s">
        <v>66</v>
      </c>
      <c r="D64" s="48" t="s">
        <v>67</v>
      </c>
      <c r="E64" s="48" t="s">
        <v>68</v>
      </c>
      <c r="F64" s="48" t="s">
        <v>69</v>
      </c>
      <c r="G64" s="48" t="s">
        <v>70</v>
      </c>
      <c r="H64" s="48" t="s">
        <v>71</v>
      </c>
      <c r="I64" s="48" t="s">
        <v>72</v>
      </c>
      <c r="J64" s="48" t="s">
        <v>73</v>
      </c>
      <c r="K64" s="48" t="s">
        <v>74</v>
      </c>
      <c r="L64" s="48" t="s">
        <v>75</v>
      </c>
      <c r="M64" s="48" t="s">
        <v>76</v>
      </c>
      <c r="N64" s="26" t="s">
        <v>77</v>
      </c>
    </row>
    <row r="65" spans="1:14" x14ac:dyDescent="0.25">
      <c r="A65" s="27">
        <v>2009</v>
      </c>
      <c r="B65" s="41"/>
      <c r="C65" s="41"/>
      <c r="D65" s="41"/>
      <c r="E65" s="41"/>
      <c r="F65" s="41"/>
      <c r="G65" s="41">
        <v>27.92</v>
      </c>
      <c r="H65" s="41">
        <v>28.06</v>
      </c>
      <c r="I65" s="41">
        <v>28.16</v>
      </c>
      <c r="J65" s="41">
        <v>28.03</v>
      </c>
      <c r="K65" s="41">
        <v>27.63</v>
      </c>
      <c r="L65" s="41">
        <v>27.86</v>
      </c>
      <c r="M65" s="41">
        <v>28.27</v>
      </c>
      <c r="N65" s="29"/>
    </row>
    <row r="66" spans="1:14" x14ac:dyDescent="0.25">
      <c r="A66" s="27">
        <v>2010</v>
      </c>
      <c r="B66" s="41">
        <v>27.78</v>
      </c>
      <c r="C66" s="41">
        <v>27.17</v>
      </c>
      <c r="D66" s="41">
        <v>26.85</v>
      </c>
      <c r="E66" s="41">
        <v>28.66</v>
      </c>
      <c r="F66" s="41">
        <v>27.85</v>
      </c>
      <c r="G66" s="41">
        <v>28.04</v>
      </c>
      <c r="H66" s="41">
        <v>27.04</v>
      </c>
      <c r="I66" s="41">
        <v>26.88</v>
      </c>
      <c r="J66" s="41">
        <v>26.5</v>
      </c>
      <c r="K66" s="41">
        <v>26.12</v>
      </c>
      <c r="L66" s="41">
        <v>25.46</v>
      </c>
      <c r="M66" s="41">
        <v>25.97</v>
      </c>
      <c r="N66" s="29">
        <f t="shared" ref="N66:N70" si="19">AVERAGE(B66:M66)</f>
        <v>27.02666666666666</v>
      </c>
    </row>
    <row r="67" spans="1:14" x14ac:dyDescent="0.25">
      <c r="A67" s="27">
        <v>2011</v>
      </c>
      <c r="B67" s="41">
        <v>26.29</v>
      </c>
      <c r="C67" s="41">
        <v>26.43</v>
      </c>
      <c r="D67" s="41">
        <v>24.96</v>
      </c>
      <c r="E67" s="41">
        <v>25.32</v>
      </c>
      <c r="F67" s="41">
        <v>27.44</v>
      </c>
      <c r="G67" s="41">
        <v>28.13</v>
      </c>
      <c r="H67" s="41">
        <v>27.77</v>
      </c>
      <c r="I67" s="41">
        <v>27.45</v>
      </c>
      <c r="J67" s="41">
        <v>27.56</v>
      </c>
      <c r="K67" s="41">
        <v>25.83</v>
      </c>
      <c r="L67" s="41">
        <v>25.98</v>
      </c>
      <c r="M67" s="41">
        <v>26.93</v>
      </c>
      <c r="N67" s="29">
        <f t="shared" si="19"/>
        <v>26.674166666666668</v>
      </c>
    </row>
    <row r="68" spans="1:14" x14ac:dyDescent="0.25">
      <c r="A68" s="27">
        <v>2012</v>
      </c>
      <c r="B68" s="41">
        <v>26.82</v>
      </c>
      <c r="C68" s="41">
        <v>26.77</v>
      </c>
      <c r="D68" s="41">
        <v>26.31</v>
      </c>
      <c r="E68" s="41">
        <v>24.14</v>
      </c>
      <c r="F68" s="41">
        <v>28.27</v>
      </c>
      <c r="G68" s="41">
        <v>28.11</v>
      </c>
      <c r="H68" s="41">
        <v>28.52</v>
      </c>
      <c r="I68" s="41">
        <v>28.45</v>
      </c>
      <c r="J68" s="41">
        <v>27.87</v>
      </c>
      <c r="K68" s="41">
        <v>27.38</v>
      </c>
      <c r="L68" s="41">
        <v>27.81</v>
      </c>
      <c r="M68" s="41">
        <v>27.94</v>
      </c>
      <c r="N68" s="29">
        <f t="shared" si="19"/>
        <v>27.365833333333338</v>
      </c>
    </row>
    <row r="69" spans="1:14" x14ac:dyDescent="0.25">
      <c r="A69" s="27">
        <v>2013</v>
      </c>
      <c r="B69" s="41">
        <v>27.41</v>
      </c>
      <c r="C69" s="41">
        <v>24.29</v>
      </c>
      <c r="D69" s="41">
        <v>23.36</v>
      </c>
      <c r="E69" s="41">
        <v>25.87</v>
      </c>
      <c r="F69" s="41">
        <v>27.55</v>
      </c>
      <c r="G69" s="41">
        <v>27.11</v>
      </c>
      <c r="H69" s="41">
        <v>27.14</v>
      </c>
      <c r="I69" s="41">
        <v>26.73</v>
      </c>
      <c r="J69" s="41">
        <v>26.35</v>
      </c>
      <c r="K69" s="41">
        <v>27.27</v>
      </c>
      <c r="L69" s="41">
        <v>27.18</v>
      </c>
      <c r="M69" s="41">
        <v>27.81</v>
      </c>
      <c r="N69" s="29">
        <f t="shared" si="19"/>
        <v>26.505833333333332</v>
      </c>
    </row>
    <row r="70" spans="1:14" x14ac:dyDescent="0.25">
      <c r="A70" s="27">
        <v>2014</v>
      </c>
      <c r="B70" s="41">
        <v>27.56</v>
      </c>
      <c r="C70" s="41">
        <v>26.11</v>
      </c>
      <c r="D70" s="41">
        <v>25.79</v>
      </c>
      <c r="E70" s="41">
        <v>27.16</v>
      </c>
      <c r="F70" s="41">
        <v>27.41</v>
      </c>
      <c r="G70" s="41">
        <v>28.22</v>
      </c>
      <c r="H70" s="41">
        <v>28.77</v>
      </c>
      <c r="I70" s="41">
        <v>28.47</v>
      </c>
      <c r="J70" s="41">
        <v>27.37</v>
      </c>
      <c r="K70" s="41">
        <v>27.44</v>
      </c>
      <c r="L70" s="41">
        <v>27.85</v>
      </c>
      <c r="M70" s="41">
        <v>28.28</v>
      </c>
      <c r="N70" s="29">
        <f t="shared" si="19"/>
        <v>27.53583333333334</v>
      </c>
    </row>
    <row r="71" spans="1:14" x14ac:dyDescent="0.25">
      <c r="A71" s="27">
        <v>2015</v>
      </c>
      <c r="B71" s="41">
        <v>28.53</v>
      </c>
      <c r="C71" s="41">
        <v>28.15</v>
      </c>
      <c r="D71" s="41">
        <v>25.61</v>
      </c>
      <c r="E71" s="41">
        <v>24.93</v>
      </c>
      <c r="F71" s="41">
        <v>28.24</v>
      </c>
      <c r="G71" s="41">
        <v>28.83</v>
      </c>
      <c r="H71" s="41">
        <v>29.04</v>
      </c>
      <c r="I71" s="41">
        <v>29.3</v>
      </c>
      <c r="J71" s="41">
        <v>28.96</v>
      </c>
      <c r="K71" s="41">
        <v>28.85</v>
      </c>
      <c r="L71" s="41">
        <v>28.95</v>
      </c>
      <c r="M71" s="41">
        <v>29.56</v>
      </c>
      <c r="N71" s="29">
        <f t="shared" ref="N71" si="20">AVERAGE(B71:M71)</f>
        <v>28.245833333333337</v>
      </c>
    </row>
    <row r="72" spans="1:14" x14ac:dyDescent="0.25">
      <c r="A72" s="27">
        <v>2016</v>
      </c>
      <c r="B72" s="41">
        <v>28.87</v>
      </c>
      <c r="C72" s="41"/>
      <c r="D72" s="41"/>
      <c r="E72" s="41"/>
      <c r="F72" s="41"/>
      <c r="G72" s="41"/>
      <c r="H72" s="41"/>
      <c r="I72" s="41"/>
      <c r="J72" s="41"/>
      <c r="K72" s="41"/>
      <c r="L72" s="41"/>
      <c r="M72" s="41"/>
      <c r="N72" s="29"/>
    </row>
    <row r="73" spans="1:14" x14ac:dyDescent="0.25">
      <c r="A73" s="27">
        <v>2017</v>
      </c>
      <c r="B73" s="41"/>
      <c r="C73" s="41"/>
      <c r="D73" s="41"/>
      <c r="E73" s="41"/>
      <c r="F73" s="41"/>
      <c r="G73" s="41"/>
      <c r="H73" s="41"/>
      <c r="I73" s="41"/>
      <c r="J73" s="41"/>
      <c r="K73" s="41"/>
      <c r="L73" s="41"/>
      <c r="M73" s="41"/>
      <c r="N73" s="29"/>
    </row>
    <row r="74" spans="1:14" x14ac:dyDescent="0.25">
      <c r="A74" s="27">
        <v>2018</v>
      </c>
      <c r="B74" s="41"/>
      <c r="C74" s="41"/>
      <c r="D74" s="41"/>
      <c r="E74" s="41"/>
      <c r="F74" s="41"/>
      <c r="G74" s="41"/>
      <c r="H74" s="41"/>
      <c r="I74" s="41"/>
      <c r="J74" s="41"/>
      <c r="K74" s="41"/>
      <c r="L74" s="41"/>
      <c r="M74" s="41"/>
      <c r="N74" s="29"/>
    </row>
    <row r="75" spans="1:14" x14ac:dyDescent="0.25">
      <c r="A75" s="27">
        <v>2019</v>
      </c>
      <c r="B75" s="41"/>
      <c r="C75" s="41"/>
      <c r="D75" s="41"/>
      <c r="E75" s="41"/>
      <c r="F75" s="41"/>
      <c r="G75" s="41"/>
      <c r="H75" s="41"/>
      <c r="I75" s="41"/>
      <c r="J75" s="41"/>
      <c r="K75" s="41"/>
      <c r="L75" s="41"/>
      <c r="M75" s="41"/>
      <c r="N75" s="29"/>
    </row>
    <row r="76" spans="1:14" x14ac:dyDescent="0.25">
      <c r="A76" s="27">
        <v>2020</v>
      </c>
      <c r="B76" s="41"/>
      <c r="C76" s="41"/>
      <c r="D76" s="41"/>
      <c r="E76" s="41"/>
      <c r="F76" s="41"/>
      <c r="G76" s="41"/>
      <c r="H76" s="41"/>
      <c r="I76" s="41"/>
      <c r="J76" s="41"/>
      <c r="K76" s="41"/>
      <c r="L76" s="41"/>
      <c r="M76" s="41"/>
      <c r="N76" s="29"/>
    </row>
    <row r="77" spans="1:14" x14ac:dyDescent="0.25">
      <c r="A77" s="3"/>
      <c r="N77" s="22"/>
    </row>
    <row r="78" spans="1:14" x14ac:dyDescent="0.25">
      <c r="A78" s="27" t="s">
        <v>78</v>
      </c>
      <c r="B78" s="41">
        <f t="shared" ref="B78:N78" si="21">AVERAGE(B65:B76)</f>
        <v>27.608571428571427</v>
      </c>
      <c r="C78" s="41">
        <f t="shared" si="21"/>
        <v>26.486666666666665</v>
      </c>
      <c r="D78" s="41">
        <f t="shared" si="21"/>
        <v>25.48</v>
      </c>
      <c r="E78" s="41">
        <f t="shared" si="21"/>
        <v>26.013333333333335</v>
      </c>
      <c r="F78" s="41">
        <f t="shared" si="21"/>
        <v>27.793333333333337</v>
      </c>
      <c r="G78" s="41">
        <f t="shared" si="21"/>
        <v>28.051428571428573</v>
      </c>
      <c r="H78" s="41">
        <f t="shared" si="21"/>
        <v>28.048571428571424</v>
      </c>
      <c r="I78" s="41">
        <f t="shared" si="21"/>
        <v>27.919999999999998</v>
      </c>
      <c r="J78" s="41">
        <f t="shared" si="21"/>
        <v>27.520000000000003</v>
      </c>
      <c r="K78" s="41">
        <f t="shared" si="21"/>
        <v>27.217142857142854</v>
      </c>
      <c r="L78" s="41">
        <f t="shared" si="21"/>
        <v>27.298571428571424</v>
      </c>
      <c r="M78" s="41">
        <f t="shared" si="21"/>
        <v>27.822857142857142</v>
      </c>
      <c r="N78" s="29">
        <f t="shared" si="21"/>
        <v>27.225694444444443</v>
      </c>
    </row>
    <row r="79" spans="1:14" x14ac:dyDescent="0.25">
      <c r="A79" s="27" t="s">
        <v>79</v>
      </c>
      <c r="B79" s="41">
        <f t="shared" ref="B79:N79" si="22">STDEV(B65:B76)</f>
        <v>0.9010998570530091</v>
      </c>
      <c r="C79" s="41">
        <f t="shared" si="22"/>
        <v>1.2871933291726876</v>
      </c>
      <c r="D79" s="41">
        <f t="shared" si="22"/>
        <v>1.2201311404926933</v>
      </c>
      <c r="E79" s="41">
        <f t="shared" si="22"/>
        <v>1.6434070301257284</v>
      </c>
      <c r="F79" s="41">
        <f t="shared" si="22"/>
        <v>0.39011109528782451</v>
      </c>
      <c r="G79" s="41">
        <f t="shared" si="22"/>
        <v>0.50791825364024079</v>
      </c>
      <c r="H79" s="41">
        <f t="shared" si="22"/>
        <v>0.77953893576969724</v>
      </c>
      <c r="I79" s="41">
        <f t="shared" si="22"/>
        <v>0.93666073544978579</v>
      </c>
      <c r="J79" s="41">
        <f t="shared" si="22"/>
        <v>0.90273658025657388</v>
      </c>
      <c r="K79" s="41">
        <f t="shared" si="22"/>
        <v>1.0036220119433132</v>
      </c>
      <c r="L79" s="41">
        <f t="shared" si="22"/>
        <v>1.2069994279400542</v>
      </c>
      <c r="M79" s="41">
        <f t="shared" si="22"/>
        <v>1.130688791337892</v>
      </c>
      <c r="N79" s="29">
        <f t="shared" si="22"/>
        <v>0.63537443393348747</v>
      </c>
    </row>
    <row r="80" spans="1:14" x14ac:dyDescent="0.25">
      <c r="A80" s="27" t="s">
        <v>80</v>
      </c>
      <c r="B80" s="41">
        <f t="shared" ref="B80:N80" si="23">B79/B78*100</f>
        <v>3.263840939341335</v>
      </c>
      <c r="C80" s="41">
        <f t="shared" si="23"/>
        <v>4.8597784891996767</v>
      </c>
      <c r="D80" s="41">
        <f t="shared" si="23"/>
        <v>4.7885837538959706</v>
      </c>
      <c r="E80" s="41">
        <f t="shared" si="23"/>
        <v>6.3175564971516982</v>
      </c>
      <c r="F80" s="41">
        <f t="shared" si="23"/>
        <v>1.4036139192413928</v>
      </c>
      <c r="G80" s="41">
        <f t="shared" si="23"/>
        <v>1.8106680461813431</v>
      </c>
      <c r="H80" s="41">
        <f t="shared" si="23"/>
        <v>2.7792464858856483</v>
      </c>
      <c r="I80" s="41">
        <f t="shared" si="23"/>
        <v>3.3548020610665681</v>
      </c>
      <c r="J80" s="41">
        <f t="shared" si="23"/>
        <v>3.280292806164876</v>
      </c>
      <c r="K80" s="41">
        <f t="shared" si="23"/>
        <v>3.6874627774528621</v>
      </c>
      <c r="L80" s="41">
        <f t="shared" si="23"/>
        <v>4.4214746954735364</v>
      </c>
      <c r="M80" s="41">
        <f t="shared" si="23"/>
        <v>4.0638845447552088</v>
      </c>
      <c r="N80" s="29">
        <f t="shared" si="23"/>
        <v>2.3337308630639511</v>
      </c>
    </row>
    <row r="81" spans="1:14" x14ac:dyDescent="0.25">
      <c r="A81" s="27" t="s">
        <v>81</v>
      </c>
      <c r="B81" s="41">
        <f t="shared" ref="B81:N81" si="24">MIN(B65:B76)</f>
        <v>26.29</v>
      </c>
      <c r="C81" s="41">
        <f t="shared" si="24"/>
        <v>24.29</v>
      </c>
      <c r="D81" s="41">
        <f t="shared" si="24"/>
        <v>23.36</v>
      </c>
      <c r="E81" s="41">
        <f t="shared" si="24"/>
        <v>24.14</v>
      </c>
      <c r="F81" s="41">
        <f t="shared" si="24"/>
        <v>27.41</v>
      </c>
      <c r="G81" s="41">
        <f t="shared" si="24"/>
        <v>27.11</v>
      </c>
      <c r="H81" s="41">
        <f t="shared" si="24"/>
        <v>27.04</v>
      </c>
      <c r="I81" s="41">
        <f t="shared" si="24"/>
        <v>26.73</v>
      </c>
      <c r="J81" s="41">
        <f t="shared" si="24"/>
        <v>26.35</v>
      </c>
      <c r="K81" s="41">
        <f t="shared" si="24"/>
        <v>25.83</v>
      </c>
      <c r="L81" s="41">
        <f t="shared" si="24"/>
        <v>25.46</v>
      </c>
      <c r="M81" s="41">
        <f t="shared" si="24"/>
        <v>25.97</v>
      </c>
      <c r="N81" s="29">
        <f t="shared" si="24"/>
        <v>26.505833333333332</v>
      </c>
    </row>
    <row r="82" spans="1:14" x14ac:dyDescent="0.25">
      <c r="A82" s="27" t="s">
        <v>82</v>
      </c>
      <c r="B82" s="41">
        <f t="shared" ref="B82:N82" si="25">MAX(B65:B76)</f>
        <v>28.87</v>
      </c>
      <c r="C82" s="41">
        <f t="shared" si="25"/>
        <v>28.15</v>
      </c>
      <c r="D82" s="41">
        <f t="shared" si="25"/>
        <v>26.85</v>
      </c>
      <c r="E82" s="41">
        <f t="shared" si="25"/>
        <v>28.66</v>
      </c>
      <c r="F82" s="41">
        <f t="shared" si="25"/>
        <v>28.27</v>
      </c>
      <c r="G82" s="41">
        <f t="shared" si="25"/>
        <v>28.83</v>
      </c>
      <c r="H82" s="41">
        <f t="shared" si="25"/>
        <v>29.04</v>
      </c>
      <c r="I82" s="41">
        <f t="shared" si="25"/>
        <v>29.3</v>
      </c>
      <c r="J82" s="41">
        <f t="shared" si="25"/>
        <v>28.96</v>
      </c>
      <c r="K82" s="41">
        <f t="shared" si="25"/>
        <v>28.85</v>
      </c>
      <c r="L82" s="41">
        <f t="shared" si="25"/>
        <v>28.95</v>
      </c>
      <c r="M82" s="41">
        <f t="shared" si="25"/>
        <v>29.56</v>
      </c>
      <c r="N82" s="29">
        <f t="shared" si="25"/>
        <v>28.245833333333337</v>
      </c>
    </row>
    <row r="83" spans="1:14" x14ac:dyDescent="0.25">
      <c r="A83" s="27" t="s">
        <v>83</v>
      </c>
      <c r="B83" s="41">
        <f t="shared" ref="B83:N83" si="26">QUARTILE(B65:B76,1)</f>
        <v>27.115000000000002</v>
      </c>
      <c r="C83" s="41">
        <f t="shared" si="26"/>
        <v>26.189999999999998</v>
      </c>
      <c r="D83" s="41">
        <f t="shared" si="26"/>
        <v>25.122500000000002</v>
      </c>
      <c r="E83" s="41">
        <f t="shared" si="26"/>
        <v>25.0275</v>
      </c>
      <c r="F83" s="41">
        <f t="shared" si="26"/>
        <v>27.467500000000001</v>
      </c>
      <c r="G83" s="41">
        <f t="shared" si="26"/>
        <v>27.98</v>
      </c>
      <c r="H83" s="41">
        <f t="shared" si="26"/>
        <v>27.454999999999998</v>
      </c>
      <c r="I83" s="41">
        <f t="shared" si="26"/>
        <v>27.164999999999999</v>
      </c>
      <c r="J83" s="41">
        <f t="shared" si="26"/>
        <v>26.935000000000002</v>
      </c>
      <c r="K83" s="41">
        <f t="shared" si="26"/>
        <v>26.695</v>
      </c>
      <c r="L83" s="41">
        <f t="shared" si="26"/>
        <v>26.58</v>
      </c>
      <c r="M83" s="41">
        <f t="shared" si="26"/>
        <v>27.369999999999997</v>
      </c>
      <c r="N83" s="29">
        <f t="shared" si="26"/>
        <v>26.762291666666666</v>
      </c>
    </row>
    <row r="84" spans="1:14" x14ac:dyDescent="0.25">
      <c r="A84" s="27" t="s">
        <v>84</v>
      </c>
      <c r="B84" s="41">
        <f t="shared" ref="B84:N84" si="27">QUARTILE(B65:B76,2)</f>
        <v>27.56</v>
      </c>
      <c r="C84" s="41">
        <f t="shared" si="27"/>
        <v>26.6</v>
      </c>
      <c r="D84" s="41">
        <f t="shared" si="27"/>
        <v>25.7</v>
      </c>
      <c r="E84" s="41">
        <f t="shared" si="27"/>
        <v>25.594999999999999</v>
      </c>
      <c r="F84" s="41">
        <f t="shared" si="27"/>
        <v>27.700000000000003</v>
      </c>
      <c r="G84" s="41">
        <f t="shared" si="27"/>
        <v>28.11</v>
      </c>
      <c r="H84" s="41">
        <f t="shared" si="27"/>
        <v>28.06</v>
      </c>
      <c r="I84" s="41">
        <f t="shared" si="27"/>
        <v>28.16</v>
      </c>
      <c r="J84" s="41">
        <f t="shared" si="27"/>
        <v>27.56</v>
      </c>
      <c r="K84" s="41">
        <f t="shared" si="27"/>
        <v>27.38</v>
      </c>
      <c r="L84" s="41">
        <f t="shared" si="27"/>
        <v>27.81</v>
      </c>
      <c r="M84" s="41">
        <f t="shared" si="27"/>
        <v>27.94</v>
      </c>
      <c r="N84" s="29">
        <f t="shared" si="27"/>
        <v>27.196249999999999</v>
      </c>
    </row>
    <row r="85" spans="1:14" x14ac:dyDescent="0.25">
      <c r="A85" s="27" t="s">
        <v>85</v>
      </c>
      <c r="B85" s="41">
        <f t="shared" ref="B85:N85" si="28">QUARTILE(B65:B76,3)</f>
        <v>28.155000000000001</v>
      </c>
      <c r="C85" s="41">
        <f t="shared" si="28"/>
        <v>27.07</v>
      </c>
      <c r="D85" s="41">
        <f t="shared" si="28"/>
        <v>26.18</v>
      </c>
      <c r="E85" s="41">
        <f t="shared" si="28"/>
        <v>26.837499999999999</v>
      </c>
      <c r="F85" s="41">
        <f t="shared" si="28"/>
        <v>28.142499999999998</v>
      </c>
      <c r="G85" s="41">
        <f t="shared" si="28"/>
        <v>28.174999999999997</v>
      </c>
      <c r="H85" s="41">
        <f t="shared" si="28"/>
        <v>28.645</v>
      </c>
      <c r="I85" s="41">
        <f t="shared" si="28"/>
        <v>28.46</v>
      </c>
      <c r="J85" s="41">
        <f t="shared" si="28"/>
        <v>27.950000000000003</v>
      </c>
      <c r="K85" s="41">
        <f t="shared" si="28"/>
        <v>27.535</v>
      </c>
      <c r="L85" s="41">
        <f t="shared" si="28"/>
        <v>27.855</v>
      </c>
      <c r="M85" s="41">
        <f t="shared" si="28"/>
        <v>28.274999999999999</v>
      </c>
      <c r="N85" s="29">
        <f t="shared" si="28"/>
        <v>27.493333333333339</v>
      </c>
    </row>
    <row r="88" spans="1:14" ht="15.75" x14ac:dyDescent="0.25">
      <c r="A88" s="23" t="s">
        <v>102</v>
      </c>
    </row>
    <row r="89" spans="1:14" ht="15.75" x14ac:dyDescent="0.25">
      <c r="A89" s="24" t="s">
        <v>64</v>
      </c>
      <c r="B89" s="48" t="s">
        <v>65</v>
      </c>
      <c r="C89" s="48" t="s">
        <v>66</v>
      </c>
      <c r="D89" s="48" t="s">
        <v>67</v>
      </c>
      <c r="E89" s="48" t="s">
        <v>68</v>
      </c>
      <c r="F89" s="48" t="s">
        <v>69</v>
      </c>
      <c r="G89" s="48" t="s">
        <v>70</v>
      </c>
      <c r="H89" s="48" t="s">
        <v>71</v>
      </c>
      <c r="I89" s="48" t="s">
        <v>72</v>
      </c>
      <c r="J89" s="48" t="s">
        <v>73</v>
      </c>
      <c r="K89" s="48" t="s">
        <v>74</v>
      </c>
      <c r="L89" s="48" t="s">
        <v>75</v>
      </c>
      <c r="M89" s="48" t="s">
        <v>76</v>
      </c>
      <c r="N89" s="26" t="s">
        <v>77</v>
      </c>
    </row>
    <row r="90" spans="1:14" x14ac:dyDescent="0.25">
      <c r="A90" s="27">
        <v>2009</v>
      </c>
      <c r="B90" s="41"/>
      <c r="C90" s="41"/>
      <c r="D90" s="41"/>
      <c r="E90" s="41"/>
      <c r="F90" s="41"/>
      <c r="G90" s="41">
        <v>28.18</v>
      </c>
      <c r="H90" s="41">
        <v>28.24</v>
      </c>
      <c r="I90" s="41">
        <v>28.36</v>
      </c>
      <c r="J90" s="41">
        <v>28.46</v>
      </c>
      <c r="K90" s="41">
        <v>27.66</v>
      </c>
      <c r="L90" s="41">
        <v>27.96</v>
      </c>
      <c r="M90" s="41">
        <v>28.78</v>
      </c>
      <c r="N90" s="29"/>
    </row>
    <row r="91" spans="1:14" x14ac:dyDescent="0.25">
      <c r="A91" s="27">
        <v>2010</v>
      </c>
      <c r="B91" s="41">
        <v>28.27</v>
      </c>
      <c r="C91" s="41">
        <v>27.76</v>
      </c>
      <c r="D91" s="41">
        <v>27.49</v>
      </c>
      <c r="E91" s="41">
        <v>28.92</v>
      </c>
      <c r="F91" s="41">
        <v>28.51</v>
      </c>
      <c r="G91" s="41">
        <v>27.94</v>
      </c>
      <c r="H91" s="41">
        <v>27.06</v>
      </c>
      <c r="I91" s="41">
        <v>26.79</v>
      </c>
      <c r="J91" s="41">
        <v>26.3</v>
      </c>
      <c r="K91" s="41">
        <v>26.22</v>
      </c>
      <c r="L91" s="41">
        <v>25.86</v>
      </c>
      <c r="M91" s="41">
        <v>26.26</v>
      </c>
      <c r="N91" s="29">
        <f t="shared" ref="N91:N92" si="29">AVERAGE(B91:M91)</f>
        <v>27.281666666666666</v>
      </c>
    </row>
    <row r="92" spans="1:14" x14ac:dyDescent="0.25">
      <c r="A92" s="27">
        <v>2011</v>
      </c>
      <c r="B92" s="41">
        <v>26.82</v>
      </c>
      <c r="C92" s="41">
        <v>26.71</v>
      </c>
      <c r="D92" s="41">
        <v>25.94</v>
      </c>
      <c r="E92" s="41">
        <v>25.61</v>
      </c>
      <c r="F92" s="41">
        <v>27.27</v>
      </c>
      <c r="G92" s="41">
        <v>28.14</v>
      </c>
      <c r="H92" s="41">
        <v>27.89</v>
      </c>
      <c r="I92" s="41">
        <v>27.45</v>
      </c>
      <c r="J92" s="41">
        <v>27.72</v>
      </c>
      <c r="K92" s="41">
        <v>26.15</v>
      </c>
      <c r="L92" s="41">
        <v>26.06</v>
      </c>
      <c r="M92" s="41"/>
      <c r="N92" s="29">
        <f t="shared" si="29"/>
        <v>26.887272727272727</v>
      </c>
    </row>
    <row r="93" spans="1:14" x14ac:dyDescent="0.25">
      <c r="A93" s="3"/>
      <c r="N93" s="22"/>
    </row>
    <row r="94" spans="1:14" x14ac:dyDescent="0.25">
      <c r="A94" s="27" t="s">
        <v>78</v>
      </c>
      <c r="B94" s="41">
        <f t="shared" ref="B94:N94" si="30">AVERAGE(B90:B92)</f>
        <v>27.545000000000002</v>
      </c>
      <c r="C94" s="41">
        <f t="shared" si="30"/>
        <v>27.234999999999999</v>
      </c>
      <c r="D94" s="41">
        <f t="shared" si="30"/>
        <v>26.715</v>
      </c>
      <c r="E94" s="41">
        <f t="shared" si="30"/>
        <v>27.265000000000001</v>
      </c>
      <c r="F94" s="41">
        <f t="shared" si="30"/>
        <v>27.89</v>
      </c>
      <c r="G94" s="41">
        <f t="shared" si="30"/>
        <v>28.08666666666667</v>
      </c>
      <c r="H94" s="41">
        <f t="shared" si="30"/>
        <v>27.73</v>
      </c>
      <c r="I94" s="41">
        <f t="shared" si="30"/>
        <v>27.533333333333331</v>
      </c>
      <c r="J94" s="41">
        <f t="shared" si="30"/>
        <v>27.493333333333336</v>
      </c>
      <c r="K94" s="41">
        <f t="shared" si="30"/>
        <v>26.676666666666666</v>
      </c>
      <c r="L94" s="41">
        <f t="shared" si="30"/>
        <v>26.626666666666665</v>
      </c>
      <c r="M94" s="41">
        <f t="shared" si="30"/>
        <v>27.520000000000003</v>
      </c>
      <c r="N94" s="29">
        <f t="shared" si="30"/>
        <v>27.084469696969698</v>
      </c>
    </row>
    <row r="95" spans="1:14" x14ac:dyDescent="0.25">
      <c r="A95" s="27" t="s">
        <v>79</v>
      </c>
      <c r="B95" s="41">
        <f t="shared" ref="B95:N95" si="31">STDEV(B90:B92)</f>
        <v>1.0253048327204934</v>
      </c>
      <c r="C95" s="41">
        <f t="shared" si="31"/>
        <v>0.74246212024587532</v>
      </c>
      <c r="D95" s="41">
        <f t="shared" si="31"/>
        <v>1.0960155108391465</v>
      </c>
      <c r="E95" s="41">
        <f t="shared" si="31"/>
        <v>2.3405234457274737</v>
      </c>
      <c r="F95" s="41">
        <f t="shared" si="31"/>
        <v>0.87681240867132038</v>
      </c>
      <c r="G95" s="41">
        <f t="shared" si="31"/>
        <v>0.12858201014657203</v>
      </c>
      <c r="H95" s="41">
        <f t="shared" si="31"/>
        <v>0.60605280298007047</v>
      </c>
      <c r="I95" s="41">
        <f t="shared" si="31"/>
        <v>0.78831042954748065</v>
      </c>
      <c r="J95" s="41">
        <f t="shared" si="31"/>
        <v>1.0976945537504197</v>
      </c>
      <c r="K95" s="41">
        <f t="shared" si="31"/>
        <v>0.85231058501777079</v>
      </c>
      <c r="L95" s="41">
        <f t="shared" si="31"/>
        <v>1.1590225767142484</v>
      </c>
      <c r="M95" s="41">
        <f t="shared" si="31"/>
        <v>1.7819090885900994</v>
      </c>
      <c r="N95" s="29">
        <f t="shared" si="31"/>
        <v>0.27887862900433086</v>
      </c>
    </row>
    <row r="96" spans="1:14" x14ac:dyDescent="0.25">
      <c r="A96" s="27" t="s">
        <v>80</v>
      </c>
      <c r="B96" s="41">
        <f t="shared" ref="B96:N96" si="32">B95/B94*100</f>
        <v>3.7222901895824769</v>
      </c>
      <c r="C96" s="41">
        <f t="shared" si="32"/>
        <v>2.7261322571906565</v>
      </c>
      <c r="D96" s="41">
        <f t="shared" si="32"/>
        <v>4.102622162976405</v>
      </c>
      <c r="E96" s="41">
        <f t="shared" si="32"/>
        <v>8.5843515339353509</v>
      </c>
      <c r="F96" s="41">
        <f t="shared" si="32"/>
        <v>3.1438236237766954</v>
      </c>
      <c r="G96" s="41">
        <f t="shared" si="32"/>
        <v>0.45780445103218143</v>
      </c>
      <c r="H96" s="41">
        <f t="shared" si="32"/>
        <v>2.185549235413164</v>
      </c>
      <c r="I96" s="41">
        <f t="shared" si="32"/>
        <v>2.8631129402450872</v>
      </c>
      <c r="J96" s="41">
        <f t="shared" si="32"/>
        <v>3.9925844583550663</v>
      </c>
      <c r="K96" s="41">
        <f t="shared" si="32"/>
        <v>3.194966581348635</v>
      </c>
      <c r="L96" s="41">
        <f t="shared" si="32"/>
        <v>4.3528639586163562</v>
      </c>
      <c r="M96" s="41">
        <f t="shared" si="32"/>
        <v>6.4749603509814655</v>
      </c>
      <c r="N96" s="29">
        <f t="shared" si="32"/>
        <v>1.0296625044703487</v>
      </c>
    </row>
    <row r="97" spans="1:14" x14ac:dyDescent="0.25">
      <c r="A97" s="27" t="s">
        <v>81</v>
      </c>
      <c r="B97" s="41">
        <f t="shared" ref="B97:N97" si="33">MIN(B90:B92)</f>
        <v>26.82</v>
      </c>
      <c r="C97" s="41">
        <f t="shared" si="33"/>
        <v>26.71</v>
      </c>
      <c r="D97" s="41">
        <f t="shared" si="33"/>
        <v>25.94</v>
      </c>
      <c r="E97" s="41">
        <f t="shared" si="33"/>
        <v>25.61</v>
      </c>
      <c r="F97" s="41">
        <f t="shared" si="33"/>
        <v>27.27</v>
      </c>
      <c r="G97" s="41">
        <f t="shared" si="33"/>
        <v>27.94</v>
      </c>
      <c r="H97" s="41">
        <f t="shared" si="33"/>
        <v>27.06</v>
      </c>
      <c r="I97" s="41">
        <f t="shared" si="33"/>
        <v>26.79</v>
      </c>
      <c r="J97" s="41">
        <f t="shared" si="33"/>
        <v>26.3</v>
      </c>
      <c r="K97" s="41">
        <f t="shared" si="33"/>
        <v>26.15</v>
      </c>
      <c r="L97" s="41">
        <f t="shared" si="33"/>
        <v>25.86</v>
      </c>
      <c r="M97" s="41">
        <f t="shared" si="33"/>
        <v>26.26</v>
      </c>
      <c r="N97" s="29">
        <f t="shared" si="33"/>
        <v>26.887272727272727</v>
      </c>
    </row>
    <row r="98" spans="1:14" x14ac:dyDescent="0.25">
      <c r="A98" s="27" t="s">
        <v>82</v>
      </c>
      <c r="B98" s="41">
        <f t="shared" ref="B98:N98" si="34">MAX(B90:B92)</f>
        <v>28.27</v>
      </c>
      <c r="C98" s="41">
        <f t="shared" si="34"/>
        <v>27.76</v>
      </c>
      <c r="D98" s="41">
        <f t="shared" si="34"/>
        <v>27.49</v>
      </c>
      <c r="E98" s="41">
        <f t="shared" si="34"/>
        <v>28.92</v>
      </c>
      <c r="F98" s="41">
        <f t="shared" si="34"/>
        <v>28.51</v>
      </c>
      <c r="G98" s="41">
        <f t="shared" si="34"/>
        <v>28.18</v>
      </c>
      <c r="H98" s="41">
        <f t="shared" si="34"/>
        <v>28.24</v>
      </c>
      <c r="I98" s="41">
        <f t="shared" si="34"/>
        <v>28.36</v>
      </c>
      <c r="J98" s="41">
        <f t="shared" si="34"/>
        <v>28.46</v>
      </c>
      <c r="K98" s="41">
        <f t="shared" si="34"/>
        <v>27.66</v>
      </c>
      <c r="L98" s="41">
        <f t="shared" si="34"/>
        <v>27.96</v>
      </c>
      <c r="M98" s="41">
        <f t="shared" si="34"/>
        <v>28.78</v>
      </c>
      <c r="N98" s="29">
        <f t="shared" si="34"/>
        <v>27.281666666666666</v>
      </c>
    </row>
    <row r="99" spans="1:14" x14ac:dyDescent="0.25">
      <c r="A99" s="27" t="s">
        <v>83</v>
      </c>
      <c r="B99" s="41">
        <f t="shared" ref="B99:N99" si="35">QUARTILE(B90:B92,1)</f>
        <v>27.182500000000001</v>
      </c>
      <c r="C99" s="41">
        <f t="shared" si="35"/>
        <v>26.9725</v>
      </c>
      <c r="D99" s="41">
        <f t="shared" si="35"/>
        <v>26.327500000000001</v>
      </c>
      <c r="E99" s="41">
        <f t="shared" si="35"/>
        <v>26.4375</v>
      </c>
      <c r="F99" s="41">
        <f t="shared" si="35"/>
        <v>27.58</v>
      </c>
      <c r="G99" s="41">
        <f t="shared" si="35"/>
        <v>28.04</v>
      </c>
      <c r="H99" s="41">
        <f t="shared" si="35"/>
        <v>27.475000000000001</v>
      </c>
      <c r="I99" s="41">
        <f t="shared" si="35"/>
        <v>27.119999999999997</v>
      </c>
      <c r="J99" s="41">
        <f t="shared" si="35"/>
        <v>27.009999999999998</v>
      </c>
      <c r="K99" s="41">
        <f t="shared" si="35"/>
        <v>26.184999999999999</v>
      </c>
      <c r="L99" s="41">
        <f t="shared" si="35"/>
        <v>25.96</v>
      </c>
      <c r="M99" s="41">
        <f t="shared" si="35"/>
        <v>26.89</v>
      </c>
      <c r="N99" s="29">
        <f t="shared" si="35"/>
        <v>26.985871212121211</v>
      </c>
    </row>
    <row r="100" spans="1:14" x14ac:dyDescent="0.25">
      <c r="A100" s="27" t="s">
        <v>84</v>
      </c>
      <c r="B100" s="41">
        <f t="shared" ref="B100:N100" si="36">QUARTILE(B90:B92,2)</f>
        <v>27.545000000000002</v>
      </c>
      <c r="C100" s="41">
        <f t="shared" si="36"/>
        <v>27.234999999999999</v>
      </c>
      <c r="D100" s="41">
        <f t="shared" si="36"/>
        <v>26.715</v>
      </c>
      <c r="E100" s="41">
        <f t="shared" si="36"/>
        <v>27.265000000000001</v>
      </c>
      <c r="F100" s="41">
        <f t="shared" si="36"/>
        <v>27.89</v>
      </c>
      <c r="G100" s="41">
        <f t="shared" si="36"/>
        <v>28.14</v>
      </c>
      <c r="H100" s="41">
        <f t="shared" si="36"/>
        <v>27.89</v>
      </c>
      <c r="I100" s="41">
        <f t="shared" si="36"/>
        <v>27.45</v>
      </c>
      <c r="J100" s="41">
        <f t="shared" si="36"/>
        <v>27.72</v>
      </c>
      <c r="K100" s="41">
        <f t="shared" si="36"/>
        <v>26.22</v>
      </c>
      <c r="L100" s="41">
        <f t="shared" si="36"/>
        <v>26.06</v>
      </c>
      <c r="M100" s="41">
        <f t="shared" si="36"/>
        <v>27.520000000000003</v>
      </c>
      <c r="N100" s="29">
        <f t="shared" si="36"/>
        <v>27.084469696969698</v>
      </c>
    </row>
    <row r="101" spans="1:14" x14ac:dyDescent="0.25">
      <c r="A101" s="27" t="s">
        <v>85</v>
      </c>
      <c r="B101" s="41">
        <f t="shared" ref="B101:N101" si="37">QUARTILE(B90:B92,3)</f>
        <v>27.907499999999999</v>
      </c>
      <c r="C101" s="41">
        <f t="shared" si="37"/>
        <v>27.497500000000002</v>
      </c>
      <c r="D101" s="41">
        <f t="shared" si="37"/>
        <v>27.102499999999999</v>
      </c>
      <c r="E101" s="41">
        <f t="shared" si="37"/>
        <v>28.092500000000001</v>
      </c>
      <c r="F101" s="41">
        <f t="shared" si="37"/>
        <v>28.200000000000003</v>
      </c>
      <c r="G101" s="41">
        <f t="shared" si="37"/>
        <v>28.16</v>
      </c>
      <c r="H101" s="41">
        <f t="shared" si="37"/>
        <v>28.064999999999998</v>
      </c>
      <c r="I101" s="41">
        <f t="shared" si="37"/>
        <v>27.905000000000001</v>
      </c>
      <c r="J101" s="41">
        <f t="shared" si="37"/>
        <v>28.09</v>
      </c>
      <c r="K101" s="41">
        <f t="shared" si="37"/>
        <v>26.939999999999998</v>
      </c>
      <c r="L101" s="41">
        <f t="shared" si="37"/>
        <v>27.009999999999998</v>
      </c>
      <c r="M101" s="41">
        <f t="shared" si="37"/>
        <v>28.150000000000002</v>
      </c>
      <c r="N101" s="29">
        <f t="shared" si="37"/>
        <v>27.183068181818182</v>
      </c>
    </row>
    <row r="104" spans="1:14" ht="15.75" x14ac:dyDescent="0.25">
      <c r="A104" s="23" t="s">
        <v>147</v>
      </c>
    </row>
    <row r="105" spans="1:14" ht="15.75" x14ac:dyDescent="0.25">
      <c r="A105" s="24" t="s">
        <v>64</v>
      </c>
      <c r="B105" s="48" t="s">
        <v>65</v>
      </c>
      <c r="C105" s="48" t="s">
        <v>66</v>
      </c>
      <c r="D105" s="48" t="s">
        <v>67</v>
      </c>
      <c r="E105" s="48" t="s">
        <v>68</v>
      </c>
      <c r="F105" s="48" t="s">
        <v>69</v>
      </c>
      <c r="G105" s="48" t="s">
        <v>70</v>
      </c>
      <c r="H105" s="48" t="s">
        <v>71</v>
      </c>
      <c r="I105" s="48" t="s">
        <v>72</v>
      </c>
      <c r="J105" s="48" t="s">
        <v>73</v>
      </c>
      <c r="K105" s="48" t="s">
        <v>74</v>
      </c>
      <c r="L105" s="48" t="s">
        <v>75</v>
      </c>
      <c r="M105" s="48" t="s">
        <v>76</v>
      </c>
      <c r="N105" s="26" t="s">
        <v>77</v>
      </c>
    </row>
    <row r="106" spans="1:14" x14ac:dyDescent="0.25">
      <c r="A106" s="27">
        <v>2005</v>
      </c>
      <c r="B106" s="41"/>
      <c r="C106" s="41"/>
      <c r="D106" s="41"/>
      <c r="E106" s="41"/>
      <c r="F106" s="41"/>
      <c r="G106" s="41"/>
      <c r="H106" s="41"/>
      <c r="I106" s="41"/>
      <c r="J106" s="41"/>
      <c r="K106" s="41"/>
      <c r="L106" s="41"/>
      <c r="M106" s="41">
        <v>28.23</v>
      </c>
      <c r="N106" s="29">
        <f t="shared" ref="N106:N114" si="38">AVERAGE(B106:M106)</f>
        <v>28.23</v>
      </c>
    </row>
    <row r="107" spans="1:14" x14ac:dyDescent="0.25">
      <c r="A107" s="27">
        <v>2006</v>
      </c>
      <c r="B107" s="41">
        <v>28.37</v>
      </c>
      <c r="C107" s="41">
        <v>28.01</v>
      </c>
      <c r="D107" s="41">
        <v>27.94</v>
      </c>
      <c r="E107" s="41">
        <v>28.16</v>
      </c>
      <c r="F107" s="41">
        <v>27.29</v>
      </c>
      <c r="G107" s="41">
        <v>27.89</v>
      </c>
      <c r="H107" s="41">
        <v>28.76</v>
      </c>
      <c r="I107" s="41">
        <v>28.76</v>
      </c>
      <c r="J107" s="41">
        <v>28.61</v>
      </c>
      <c r="K107" s="41">
        <v>28.54</v>
      </c>
      <c r="L107" s="41">
        <v>28.05</v>
      </c>
      <c r="M107" s="41">
        <v>28.46</v>
      </c>
      <c r="N107" s="29">
        <f t="shared" si="38"/>
        <v>28.236666666666668</v>
      </c>
    </row>
    <row r="108" spans="1:14" x14ac:dyDescent="0.25">
      <c r="A108" s="27">
        <v>2007</v>
      </c>
      <c r="B108" s="41">
        <v>28.53</v>
      </c>
      <c r="C108" s="41">
        <v>28.66</v>
      </c>
      <c r="D108" s="41">
        <v>28.42</v>
      </c>
      <c r="E108" s="41">
        <v>28.03</v>
      </c>
      <c r="F108" s="41">
        <v>27.06</v>
      </c>
      <c r="G108" s="41">
        <v>27.13</v>
      </c>
      <c r="H108" s="41">
        <v>27.89</v>
      </c>
      <c r="I108" s="41">
        <v>27.49</v>
      </c>
      <c r="J108" s="41">
        <v>27.23</v>
      </c>
      <c r="K108" s="41">
        <v>26.18</v>
      </c>
      <c r="L108" s="41">
        <v>26.31</v>
      </c>
      <c r="M108" s="41">
        <v>27.41</v>
      </c>
      <c r="N108" s="29">
        <f t="shared" si="38"/>
        <v>27.528333333333332</v>
      </c>
    </row>
    <row r="109" spans="1:14" x14ac:dyDescent="0.25">
      <c r="A109" s="27">
        <v>2008</v>
      </c>
      <c r="B109" s="41">
        <v>27.61</v>
      </c>
      <c r="C109" s="41">
        <v>27.88</v>
      </c>
      <c r="D109" s="41">
        <v>27.82</v>
      </c>
      <c r="E109" s="41">
        <v>27.51</v>
      </c>
      <c r="F109" s="41">
        <v>27.4</v>
      </c>
      <c r="G109" s="41">
        <v>27.89</v>
      </c>
      <c r="H109" s="41">
        <v>27.96</v>
      </c>
      <c r="I109" s="41">
        <v>27.83</v>
      </c>
      <c r="J109" s="41">
        <v>27.52</v>
      </c>
      <c r="K109" s="41">
        <v>27.39</v>
      </c>
      <c r="L109" s="41">
        <v>27.51</v>
      </c>
      <c r="M109" s="41">
        <v>27.57</v>
      </c>
      <c r="N109" s="29">
        <f t="shared" si="38"/>
        <v>27.657500000000002</v>
      </c>
    </row>
    <row r="110" spans="1:14" x14ac:dyDescent="0.25">
      <c r="A110" s="27">
        <v>2009</v>
      </c>
      <c r="B110" s="41">
        <v>27.58</v>
      </c>
      <c r="C110" s="41">
        <v>27.19</v>
      </c>
      <c r="D110" s="41">
        <v>27.79</v>
      </c>
      <c r="E110" s="41">
        <v>28.23</v>
      </c>
      <c r="F110" s="41">
        <v>27.55</v>
      </c>
      <c r="G110" s="41">
        <v>28.26</v>
      </c>
      <c r="H110" s="41">
        <v>28.24</v>
      </c>
      <c r="I110" s="41">
        <v>28.4</v>
      </c>
      <c r="J110" s="41">
        <v>28.46</v>
      </c>
      <c r="K110" s="41">
        <v>28.3</v>
      </c>
      <c r="L110" s="41">
        <v>28.29</v>
      </c>
      <c r="M110" s="41">
        <v>28.7</v>
      </c>
      <c r="N110" s="29">
        <f t="shared" si="38"/>
        <v>28.0825</v>
      </c>
    </row>
    <row r="111" spans="1:14" x14ac:dyDescent="0.25">
      <c r="A111" s="27">
        <v>2010</v>
      </c>
      <c r="B111" s="41">
        <v>28.32</v>
      </c>
      <c r="C111" s="41">
        <v>28.55</v>
      </c>
      <c r="D111" s="41">
        <v>28.25</v>
      </c>
      <c r="E111" s="41">
        <v>29.97</v>
      </c>
      <c r="F111" s="41">
        <v>28.87</v>
      </c>
      <c r="G111" s="41">
        <v>28.51</v>
      </c>
      <c r="H111" s="41">
        <v>27.54</v>
      </c>
      <c r="I111" s="41">
        <v>27.3</v>
      </c>
      <c r="J111" s="41">
        <v>26.81</v>
      </c>
      <c r="K111" s="41">
        <v>26.46</v>
      </c>
      <c r="L111" s="41">
        <v>26.13</v>
      </c>
      <c r="M111" s="41">
        <v>26.72</v>
      </c>
      <c r="N111" s="29">
        <f t="shared" si="38"/>
        <v>27.785833333333329</v>
      </c>
    </row>
    <row r="112" spans="1:14" x14ac:dyDescent="0.25">
      <c r="A112" s="27">
        <v>2011</v>
      </c>
      <c r="B112" s="41">
        <v>27.14</v>
      </c>
      <c r="C112" s="41">
        <v>28.2</v>
      </c>
      <c r="D112" s="41">
        <v>27.17</v>
      </c>
      <c r="E112" s="41">
        <v>26.78</v>
      </c>
      <c r="F112" s="41">
        <v>27.75</v>
      </c>
      <c r="G112" s="41">
        <v>28.1</v>
      </c>
      <c r="H112" s="41">
        <v>27.95</v>
      </c>
      <c r="I112" s="41">
        <v>27.96</v>
      </c>
      <c r="J112" s="41">
        <v>27.89</v>
      </c>
      <c r="K112" s="41">
        <v>26.38</v>
      </c>
      <c r="L112" s="41">
        <v>26.98</v>
      </c>
      <c r="M112" s="41">
        <v>27.51</v>
      </c>
      <c r="N112" s="29">
        <f t="shared" si="38"/>
        <v>27.484166666666667</v>
      </c>
    </row>
    <row r="113" spans="1:14" x14ac:dyDescent="0.25">
      <c r="A113" s="27">
        <v>2012</v>
      </c>
      <c r="B113" s="41">
        <v>28.05</v>
      </c>
      <c r="C113" s="41">
        <v>28.53</v>
      </c>
      <c r="D113" s="41">
        <v>28.23</v>
      </c>
      <c r="E113" s="41">
        <v>27.71</v>
      </c>
      <c r="F113" s="41">
        <v>28.8</v>
      </c>
      <c r="G113" s="41">
        <v>28.84</v>
      </c>
      <c r="H113" s="41">
        <v>28.97</v>
      </c>
      <c r="I113" s="41">
        <v>28.82</v>
      </c>
      <c r="J113" s="41">
        <v>28.68</v>
      </c>
      <c r="K113" s="41">
        <v>28.13</v>
      </c>
      <c r="L113" s="41">
        <v>28.24</v>
      </c>
      <c r="M113" s="41">
        <v>28.25</v>
      </c>
      <c r="N113" s="29">
        <f t="shared" si="38"/>
        <v>28.4375</v>
      </c>
    </row>
    <row r="114" spans="1:14" x14ac:dyDescent="0.25">
      <c r="A114" s="27">
        <v>2013</v>
      </c>
      <c r="B114" s="41">
        <v>28.47</v>
      </c>
      <c r="C114" s="41">
        <v>27.89</v>
      </c>
      <c r="D114" s="41">
        <v>26.93</v>
      </c>
      <c r="E114" s="41">
        <v>28.37</v>
      </c>
      <c r="F114" s="41">
        <v>28.02</v>
      </c>
      <c r="G114" s="41">
        <v>27.9</v>
      </c>
      <c r="H114" s="41">
        <v>27.95</v>
      </c>
      <c r="I114" s="41">
        <v>27.89</v>
      </c>
      <c r="J114" s="41">
        <v>27.57</v>
      </c>
      <c r="K114" s="41">
        <v>27.77</v>
      </c>
      <c r="L114" s="41">
        <v>28.01</v>
      </c>
      <c r="M114" s="41">
        <v>28.49</v>
      </c>
      <c r="N114" s="29">
        <f t="shared" si="38"/>
        <v>27.938333333333333</v>
      </c>
    </row>
    <row r="115" spans="1:14" x14ac:dyDescent="0.25">
      <c r="A115" s="27">
        <v>2014</v>
      </c>
      <c r="B115" s="41">
        <v>28.9</v>
      </c>
      <c r="C115" s="41">
        <v>28.55</v>
      </c>
      <c r="D115" s="41">
        <v>28.92</v>
      </c>
      <c r="E115" s="41">
        <v>28.43</v>
      </c>
      <c r="F115" s="41">
        <v>28.32</v>
      </c>
      <c r="G115" s="41">
        <v>28.84</v>
      </c>
      <c r="H115" s="41"/>
      <c r="I115" s="41"/>
      <c r="J115" s="41"/>
      <c r="K115" s="41"/>
      <c r="L115" s="41"/>
      <c r="M115" s="41"/>
      <c r="N115" s="29"/>
    </row>
    <row r="116" spans="1:14" x14ac:dyDescent="0.25">
      <c r="A116" s="27">
        <v>2015</v>
      </c>
      <c r="B116" s="41"/>
      <c r="C116" s="41"/>
      <c r="D116" s="41"/>
      <c r="E116" s="41"/>
      <c r="F116" s="41"/>
      <c r="G116" s="41"/>
      <c r="H116" s="41"/>
      <c r="I116" s="41"/>
      <c r="J116" s="41"/>
      <c r="K116" s="41"/>
      <c r="L116" s="41"/>
      <c r="M116" s="41"/>
      <c r="N116" s="29"/>
    </row>
    <row r="117" spans="1:14" x14ac:dyDescent="0.25">
      <c r="A117" s="27">
        <v>2016</v>
      </c>
      <c r="B117" s="41"/>
      <c r="C117" s="41"/>
      <c r="D117" s="41"/>
      <c r="E117" s="41"/>
      <c r="F117" s="41"/>
      <c r="G117" s="41"/>
      <c r="H117" s="41"/>
      <c r="I117" s="41"/>
      <c r="J117" s="41"/>
      <c r="K117" s="41"/>
      <c r="L117" s="41"/>
      <c r="M117" s="41"/>
      <c r="N117" s="29"/>
    </row>
    <row r="118" spans="1:14" x14ac:dyDescent="0.25">
      <c r="A118" s="27">
        <v>2017</v>
      </c>
      <c r="B118" s="41"/>
      <c r="C118" s="41"/>
      <c r="D118" s="41"/>
      <c r="E118" s="41"/>
      <c r="F118" s="41"/>
      <c r="G118" s="41"/>
      <c r="H118" s="41"/>
      <c r="I118" s="41"/>
      <c r="J118" s="41"/>
      <c r="K118" s="41"/>
      <c r="L118" s="41"/>
      <c r="M118" s="41"/>
      <c r="N118" s="29"/>
    </row>
    <row r="119" spans="1:14" x14ac:dyDescent="0.25">
      <c r="A119" s="27">
        <v>2018</v>
      </c>
      <c r="B119" s="41"/>
      <c r="C119" s="41"/>
      <c r="D119" s="41"/>
      <c r="E119" s="41"/>
      <c r="F119" s="41"/>
      <c r="G119" s="41"/>
      <c r="H119" s="41"/>
      <c r="I119" s="41"/>
      <c r="J119" s="41"/>
      <c r="K119" s="41"/>
      <c r="L119" s="41"/>
      <c r="M119" s="41"/>
      <c r="N119" s="29"/>
    </row>
    <row r="120" spans="1:14" x14ac:dyDescent="0.25">
      <c r="A120" s="27">
        <v>2019</v>
      </c>
      <c r="B120" s="41"/>
      <c r="C120" s="41"/>
      <c r="D120" s="41"/>
      <c r="E120" s="41"/>
      <c r="F120" s="41"/>
      <c r="G120" s="41"/>
      <c r="H120" s="41"/>
      <c r="I120" s="41"/>
      <c r="J120" s="41"/>
      <c r="K120" s="41"/>
      <c r="L120" s="41"/>
      <c r="M120" s="41"/>
      <c r="N120" s="29"/>
    </row>
    <row r="121" spans="1:14" x14ac:dyDescent="0.25">
      <c r="A121" s="27">
        <v>2020</v>
      </c>
      <c r="B121" s="41"/>
      <c r="C121" s="41"/>
      <c r="D121" s="41"/>
      <c r="E121" s="41"/>
      <c r="F121" s="41"/>
      <c r="G121" s="41"/>
      <c r="H121" s="41"/>
      <c r="I121" s="41"/>
      <c r="J121" s="41"/>
      <c r="K121" s="41"/>
      <c r="L121" s="41"/>
      <c r="M121" s="41"/>
      <c r="N121" s="29"/>
    </row>
    <row r="122" spans="1:14" x14ac:dyDescent="0.25">
      <c r="A122" s="3"/>
      <c r="N122" s="22"/>
    </row>
    <row r="123" spans="1:14" x14ac:dyDescent="0.25">
      <c r="A123" s="27" t="s">
        <v>78</v>
      </c>
      <c r="B123" s="41">
        <f t="shared" ref="B123:N123" si="39">AVERAGE(B106:B121)</f>
        <v>28.10777777777778</v>
      </c>
      <c r="C123" s="41">
        <f t="shared" si="39"/>
        <v>28.162222222222219</v>
      </c>
      <c r="D123" s="41">
        <f t="shared" si="39"/>
        <v>27.941111111111109</v>
      </c>
      <c r="E123" s="41">
        <f t="shared" si="39"/>
        <v>28.132222222222225</v>
      </c>
      <c r="F123" s="41">
        <f t="shared" si="39"/>
        <v>27.895555555555557</v>
      </c>
      <c r="G123" s="41">
        <f t="shared" si="39"/>
        <v>28.151111111111113</v>
      </c>
      <c r="H123" s="41">
        <f t="shared" si="39"/>
        <v>28.157499999999999</v>
      </c>
      <c r="I123" s="41">
        <f t="shared" si="39"/>
        <v>28.056249999999999</v>
      </c>
      <c r="J123" s="41">
        <f t="shared" si="39"/>
        <v>27.846249999999998</v>
      </c>
      <c r="K123" s="41">
        <f t="shared" si="39"/>
        <v>27.393750000000001</v>
      </c>
      <c r="L123" s="41">
        <f t="shared" si="39"/>
        <v>27.439999999999998</v>
      </c>
      <c r="M123" s="41">
        <f t="shared" si="39"/>
        <v>27.926666666666662</v>
      </c>
      <c r="N123" s="29">
        <f t="shared" si="39"/>
        <v>27.931203703703702</v>
      </c>
    </row>
    <row r="124" spans="1:14" x14ac:dyDescent="0.25">
      <c r="A124" s="27" t="s">
        <v>79</v>
      </c>
      <c r="B124" s="41">
        <f t="shared" ref="B124:N124" si="40">STDEV(B106:B121)</f>
        <v>0.5609317645172579</v>
      </c>
      <c r="C124" s="41">
        <f t="shared" si="40"/>
        <v>0.47530984046666275</v>
      </c>
      <c r="D124" s="41">
        <f t="shared" si="40"/>
        <v>0.6145007006595774</v>
      </c>
      <c r="E124" s="41">
        <f t="shared" si="40"/>
        <v>0.86149256784051431</v>
      </c>
      <c r="F124" s="41">
        <f t="shared" si="40"/>
        <v>0.6532823109328606</v>
      </c>
      <c r="G124" s="41">
        <f t="shared" si="40"/>
        <v>0.54019543788439339</v>
      </c>
      <c r="H124" s="41">
        <f t="shared" si="40"/>
        <v>0.4792777303997578</v>
      </c>
      <c r="I124" s="41">
        <f t="shared" si="40"/>
        <v>0.55772336972988457</v>
      </c>
      <c r="J124" s="41">
        <f t="shared" si="40"/>
        <v>0.6859183104214589</v>
      </c>
      <c r="K124" s="41">
        <f t="shared" si="40"/>
        <v>0.94048524709322256</v>
      </c>
      <c r="L124" s="41">
        <f t="shared" si="40"/>
        <v>0.86759108208549851</v>
      </c>
      <c r="M124" s="41">
        <f t="shared" si="40"/>
        <v>0.65385395922942913</v>
      </c>
      <c r="N124" s="29">
        <f t="shared" si="40"/>
        <v>0.33912702243507403</v>
      </c>
    </row>
    <row r="125" spans="1:14" x14ac:dyDescent="0.25">
      <c r="A125" s="27" t="s">
        <v>80</v>
      </c>
      <c r="B125" s="41">
        <f t="shared" ref="B125:N125" si="41">B124/B123*100</f>
        <v>1.9956460768689253</v>
      </c>
      <c r="C125" s="41">
        <f t="shared" si="41"/>
        <v>1.6877568705910067</v>
      </c>
      <c r="D125" s="41">
        <f t="shared" si="41"/>
        <v>2.1992708100116105</v>
      </c>
      <c r="E125" s="41">
        <f t="shared" si="41"/>
        <v>3.0622983176921004</v>
      </c>
      <c r="F125" s="41">
        <f t="shared" si="41"/>
        <v>2.3418867196669102</v>
      </c>
      <c r="G125" s="41">
        <f t="shared" si="41"/>
        <v>1.9189133805492344</v>
      </c>
      <c r="H125" s="41">
        <f t="shared" si="41"/>
        <v>1.7021316892471199</v>
      </c>
      <c r="I125" s="41">
        <f t="shared" si="41"/>
        <v>1.9878756773620301</v>
      </c>
      <c r="J125" s="41">
        <f t="shared" si="41"/>
        <v>2.4632340455948607</v>
      </c>
      <c r="K125" s="41">
        <f t="shared" si="41"/>
        <v>3.4332110320537441</v>
      </c>
      <c r="L125" s="41">
        <f t="shared" si="41"/>
        <v>3.1617750804865112</v>
      </c>
      <c r="M125" s="41">
        <f t="shared" si="41"/>
        <v>2.3413247525522651</v>
      </c>
      <c r="N125" s="29">
        <f t="shared" si="41"/>
        <v>1.2141511194166885</v>
      </c>
    </row>
    <row r="126" spans="1:14" x14ac:dyDescent="0.25">
      <c r="A126" s="27" t="s">
        <v>81</v>
      </c>
      <c r="B126" s="41">
        <f t="shared" ref="B126:N126" si="42">MIN(B106:B121)</f>
        <v>27.14</v>
      </c>
      <c r="C126" s="41">
        <f t="shared" si="42"/>
        <v>27.19</v>
      </c>
      <c r="D126" s="41">
        <f t="shared" si="42"/>
        <v>26.93</v>
      </c>
      <c r="E126" s="41">
        <f t="shared" si="42"/>
        <v>26.78</v>
      </c>
      <c r="F126" s="41">
        <f t="shared" si="42"/>
        <v>27.06</v>
      </c>
      <c r="G126" s="41">
        <f t="shared" si="42"/>
        <v>27.13</v>
      </c>
      <c r="H126" s="41">
        <f t="shared" si="42"/>
        <v>27.54</v>
      </c>
      <c r="I126" s="41">
        <f t="shared" si="42"/>
        <v>27.3</v>
      </c>
      <c r="J126" s="41">
        <f t="shared" si="42"/>
        <v>26.81</v>
      </c>
      <c r="K126" s="41">
        <f t="shared" si="42"/>
        <v>26.18</v>
      </c>
      <c r="L126" s="41">
        <f t="shared" si="42"/>
        <v>26.13</v>
      </c>
      <c r="M126" s="41">
        <f t="shared" si="42"/>
        <v>26.72</v>
      </c>
      <c r="N126" s="29">
        <f t="shared" si="42"/>
        <v>27.484166666666667</v>
      </c>
    </row>
    <row r="127" spans="1:14" x14ac:dyDescent="0.25">
      <c r="A127" s="27" t="s">
        <v>82</v>
      </c>
      <c r="B127" s="41">
        <f t="shared" ref="B127:N127" si="43">MAX(B106:B121)</f>
        <v>28.9</v>
      </c>
      <c r="C127" s="41">
        <f t="shared" si="43"/>
        <v>28.66</v>
      </c>
      <c r="D127" s="41">
        <f t="shared" si="43"/>
        <v>28.92</v>
      </c>
      <c r="E127" s="41">
        <f t="shared" si="43"/>
        <v>29.97</v>
      </c>
      <c r="F127" s="41">
        <f t="shared" si="43"/>
        <v>28.87</v>
      </c>
      <c r="G127" s="41">
        <f t="shared" si="43"/>
        <v>28.84</v>
      </c>
      <c r="H127" s="41">
        <f t="shared" si="43"/>
        <v>28.97</v>
      </c>
      <c r="I127" s="41">
        <f t="shared" si="43"/>
        <v>28.82</v>
      </c>
      <c r="J127" s="41">
        <f t="shared" si="43"/>
        <v>28.68</v>
      </c>
      <c r="K127" s="41">
        <f t="shared" si="43"/>
        <v>28.54</v>
      </c>
      <c r="L127" s="41">
        <f t="shared" si="43"/>
        <v>28.29</v>
      </c>
      <c r="M127" s="41">
        <f t="shared" si="43"/>
        <v>28.7</v>
      </c>
      <c r="N127" s="29">
        <f t="shared" si="43"/>
        <v>28.4375</v>
      </c>
    </row>
    <row r="128" spans="1:14" x14ac:dyDescent="0.25">
      <c r="A128" s="27" t="s">
        <v>83</v>
      </c>
      <c r="B128" s="41">
        <f t="shared" ref="B128:N128" si="44">QUARTILE(B106:B121,1)</f>
        <v>27.61</v>
      </c>
      <c r="C128" s="41">
        <f t="shared" si="44"/>
        <v>27.89</v>
      </c>
      <c r="D128" s="41">
        <f t="shared" si="44"/>
        <v>27.79</v>
      </c>
      <c r="E128" s="41">
        <f t="shared" si="44"/>
        <v>27.71</v>
      </c>
      <c r="F128" s="41">
        <f t="shared" si="44"/>
        <v>27.4</v>
      </c>
      <c r="G128" s="41">
        <f t="shared" si="44"/>
        <v>27.89</v>
      </c>
      <c r="H128" s="41">
        <f t="shared" si="44"/>
        <v>27.934999999999999</v>
      </c>
      <c r="I128" s="41">
        <f t="shared" si="44"/>
        <v>27.744999999999997</v>
      </c>
      <c r="J128" s="41">
        <f t="shared" si="44"/>
        <v>27.447499999999998</v>
      </c>
      <c r="K128" s="41">
        <f t="shared" si="44"/>
        <v>26.44</v>
      </c>
      <c r="L128" s="41">
        <f t="shared" si="44"/>
        <v>26.8125</v>
      </c>
      <c r="M128" s="41">
        <f t="shared" si="44"/>
        <v>27.51</v>
      </c>
      <c r="N128" s="29">
        <f t="shared" si="44"/>
        <v>27.657500000000002</v>
      </c>
    </row>
    <row r="129" spans="1:14" x14ac:dyDescent="0.25">
      <c r="A129" s="27" t="s">
        <v>84</v>
      </c>
      <c r="B129" s="41">
        <f t="shared" ref="B129:N129" si="45">QUARTILE(B106:B121,2)</f>
        <v>28.32</v>
      </c>
      <c r="C129" s="41">
        <f t="shared" si="45"/>
        <v>28.2</v>
      </c>
      <c r="D129" s="41">
        <f t="shared" si="45"/>
        <v>27.94</v>
      </c>
      <c r="E129" s="41">
        <f t="shared" si="45"/>
        <v>28.16</v>
      </c>
      <c r="F129" s="41">
        <f t="shared" si="45"/>
        <v>27.75</v>
      </c>
      <c r="G129" s="41">
        <f t="shared" si="45"/>
        <v>28.1</v>
      </c>
      <c r="H129" s="41">
        <f t="shared" si="45"/>
        <v>27.954999999999998</v>
      </c>
      <c r="I129" s="41">
        <f t="shared" si="45"/>
        <v>27.925000000000001</v>
      </c>
      <c r="J129" s="41">
        <f t="shared" si="45"/>
        <v>27.73</v>
      </c>
      <c r="K129" s="41">
        <f t="shared" si="45"/>
        <v>27.58</v>
      </c>
      <c r="L129" s="41">
        <f t="shared" si="45"/>
        <v>27.76</v>
      </c>
      <c r="M129" s="41">
        <f t="shared" si="45"/>
        <v>28.23</v>
      </c>
      <c r="N129" s="29">
        <f t="shared" si="45"/>
        <v>27.938333333333333</v>
      </c>
    </row>
    <row r="130" spans="1:14" x14ac:dyDescent="0.25">
      <c r="A130" s="27" t="s">
        <v>85</v>
      </c>
      <c r="B130" s="41">
        <f t="shared" ref="B130:N130" si="46">QUARTILE(B106:B121,3)</f>
        <v>28.47</v>
      </c>
      <c r="C130" s="41">
        <f t="shared" si="46"/>
        <v>28.55</v>
      </c>
      <c r="D130" s="41">
        <f t="shared" si="46"/>
        <v>28.25</v>
      </c>
      <c r="E130" s="41">
        <f t="shared" si="46"/>
        <v>28.37</v>
      </c>
      <c r="F130" s="41">
        <f t="shared" si="46"/>
        <v>28.32</v>
      </c>
      <c r="G130" s="41">
        <f t="shared" si="46"/>
        <v>28.51</v>
      </c>
      <c r="H130" s="41">
        <f t="shared" si="46"/>
        <v>28.369999999999997</v>
      </c>
      <c r="I130" s="41">
        <f t="shared" si="46"/>
        <v>28.49</v>
      </c>
      <c r="J130" s="41">
        <f t="shared" si="46"/>
        <v>28.497500000000002</v>
      </c>
      <c r="K130" s="41">
        <f t="shared" si="46"/>
        <v>28.172499999999999</v>
      </c>
      <c r="L130" s="41">
        <f t="shared" si="46"/>
        <v>28.0975</v>
      </c>
      <c r="M130" s="41">
        <f t="shared" si="46"/>
        <v>28.46</v>
      </c>
      <c r="N130" s="29">
        <f t="shared" si="46"/>
        <v>28.23</v>
      </c>
    </row>
    <row r="133" spans="1:14" ht="15.75" x14ac:dyDescent="0.25">
      <c r="A133" s="23" t="s">
        <v>146</v>
      </c>
    </row>
    <row r="134" spans="1:14" ht="15.75" x14ac:dyDescent="0.25">
      <c r="A134" s="24" t="s">
        <v>64</v>
      </c>
      <c r="B134" s="48" t="s">
        <v>65</v>
      </c>
      <c r="C134" s="48" t="s">
        <v>66</v>
      </c>
      <c r="D134" s="48" t="s">
        <v>67</v>
      </c>
      <c r="E134" s="48" t="s">
        <v>68</v>
      </c>
      <c r="F134" s="48" t="s">
        <v>69</v>
      </c>
      <c r="G134" s="48" t="s">
        <v>70</v>
      </c>
      <c r="H134" s="48" t="s">
        <v>71</v>
      </c>
      <c r="I134" s="48" t="s">
        <v>72</v>
      </c>
      <c r="J134" s="48" t="s">
        <v>73</v>
      </c>
      <c r="K134" s="48" t="s">
        <v>74</v>
      </c>
      <c r="L134" s="48" t="s">
        <v>75</v>
      </c>
      <c r="M134" s="48" t="s">
        <v>76</v>
      </c>
      <c r="N134" s="26" t="s">
        <v>77</v>
      </c>
    </row>
    <row r="135" spans="1:14" x14ac:dyDescent="0.25">
      <c r="A135" s="27">
        <v>2009</v>
      </c>
      <c r="B135" s="41"/>
      <c r="C135" s="41"/>
      <c r="D135" s="41"/>
      <c r="E135" s="41"/>
      <c r="F135" s="41"/>
      <c r="G135" s="41">
        <v>28</v>
      </c>
      <c r="H135" s="41">
        <v>27.96</v>
      </c>
      <c r="I135" s="41">
        <v>28.09</v>
      </c>
      <c r="J135" s="41">
        <v>28.06</v>
      </c>
      <c r="K135" s="41">
        <v>27.52</v>
      </c>
      <c r="L135" s="41">
        <v>27.78</v>
      </c>
      <c r="M135" s="41">
        <v>28.36</v>
      </c>
      <c r="N135" s="29"/>
    </row>
    <row r="136" spans="1:14" x14ac:dyDescent="0.25">
      <c r="A136" s="27">
        <v>2010</v>
      </c>
      <c r="B136" s="41">
        <v>27.86</v>
      </c>
      <c r="C136" s="41">
        <v>26.98</v>
      </c>
      <c r="D136" s="41">
        <v>26.92</v>
      </c>
      <c r="E136" s="41">
        <v>28.66</v>
      </c>
      <c r="F136" s="41">
        <v>27.84</v>
      </c>
      <c r="G136" s="41">
        <v>27.92</v>
      </c>
      <c r="H136" s="41">
        <v>26.87</v>
      </c>
      <c r="I136" s="41">
        <v>26.64</v>
      </c>
      <c r="J136" s="41">
        <v>26.07</v>
      </c>
      <c r="K136" s="41">
        <v>26.01</v>
      </c>
      <c r="L136" s="41">
        <v>25.28</v>
      </c>
      <c r="M136" s="41">
        <v>25.97</v>
      </c>
      <c r="N136" s="29">
        <f t="shared" ref="N136:N138" si="47">AVERAGE(B136:M136)</f>
        <v>26.918333333333333</v>
      </c>
    </row>
    <row r="137" spans="1:14" x14ac:dyDescent="0.25">
      <c r="A137" s="27">
        <v>2011</v>
      </c>
      <c r="B137" s="41">
        <v>26.33</v>
      </c>
      <c r="C137" s="41">
        <v>25.91</v>
      </c>
      <c r="D137" s="41">
        <v>24.44</v>
      </c>
      <c r="E137" s="41">
        <v>25.22</v>
      </c>
      <c r="F137" s="41">
        <v>27.32</v>
      </c>
      <c r="G137" s="41">
        <v>27.92</v>
      </c>
      <c r="H137" s="41">
        <v>27.65</v>
      </c>
      <c r="I137" s="41">
        <v>27.27</v>
      </c>
      <c r="J137" s="41">
        <v>27.47</v>
      </c>
      <c r="K137" s="41">
        <v>25.38</v>
      </c>
      <c r="L137" s="41">
        <v>25.95</v>
      </c>
      <c r="M137" s="41">
        <v>26.85</v>
      </c>
      <c r="N137" s="29">
        <f t="shared" si="47"/>
        <v>26.475833333333338</v>
      </c>
    </row>
    <row r="138" spans="1:14" x14ac:dyDescent="0.25">
      <c r="A138" s="27">
        <v>2012</v>
      </c>
      <c r="B138" s="41">
        <v>26.63</v>
      </c>
      <c r="C138" s="41">
        <v>25.98</v>
      </c>
      <c r="D138" s="41">
        <v>24.54</v>
      </c>
      <c r="E138" s="41">
        <v>24.1</v>
      </c>
      <c r="F138" s="41">
        <v>27.72</v>
      </c>
      <c r="G138" s="41">
        <v>27.95</v>
      </c>
      <c r="H138" s="41">
        <v>28.39</v>
      </c>
      <c r="I138" s="41">
        <v>28.25</v>
      </c>
      <c r="J138" s="41">
        <v>27.81</v>
      </c>
      <c r="K138" s="41">
        <v>27.16</v>
      </c>
      <c r="L138" s="41">
        <v>27.66</v>
      </c>
      <c r="M138" s="41">
        <v>27.84</v>
      </c>
      <c r="N138" s="29">
        <f t="shared" si="47"/>
        <v>27.002500000000001</v>
      </c>
    </row>
    <row r="139" spans="1:14" x14ac:dyDescent="0.25">
      <c r="A139" s="27">
        <v>2013</v>
      </c>
      <c r="B139" s="41">
        <v>27.25</v>
      </c>
      <c r="C139" s="41">
        <v>23.92</v>
      </c>
      <c r="D139" s="41">
        <v>23.43</v>
      </c>
      <c r="E139" s="41">
        <v>25.56</v>
      </c>
      <c r="F139" s="41">
        <v>27.31</v>
      </c>
      <c r="G139" s="41">
        <v>27.03</v>
      </c>
      <c r="H139" s="41">
        <v>27.05</v>
      </c>
      <c r="I139" s="41">
        <v>27.21</v>
      </c>
      <c r="J139" s="41"/>
      <c r="K139" s="41"/>
      <c r="L139" s="41"/>
      <c r="M139" s="41"/>
      <c r="N139" s="29"/>
    </row>
    <row r="140" spans="1:14" x14ac:dyDescent="0.25">
      <c r="A140" s="27">
        <v>2014</v>
      </c>
      <c r="B140" s="41"/>
      <c r="C140" s="41"/>
      <c r="D140" s="41"/>
      <c r="E140" s="41"/>
      <c r="F140" s="41"/>
      <c r="G140" s="41"/>
      <c r="H140" s="41"/>
      <c r="I140" s="41"/>
      <c r="J140" s="41"/>
      <c r="K140" s="41"/>
      <c r="L140" s="41"/>
      <c r="M140" s="41"/>
      <c r="N140" s="29"/>
    </row>
    <row r="141" spans="1:14" x14ac:dyDescent="0.25">
      <c r="A141" s="27">
        <v>2015</v>
      </c>
      <c r="B141" s="41"/>
      <c r="C141" s="41"/>
      <c r="D141" s="41"/>
      <c r="E141" s="41"/>
      <c r="F141" s="41"/>
      <c r="G141" s="41"/>
      <c r="H141" s="41"/>
      <c r="I141" s="41">
        <v>27.73</v>
      </c>
      <c r="J141" s="41">
        <v>29.2</v>
      </c>
      <c r="K141" s="41">
        <v>29.06</v>
      </c>
      <c r="L141" s="41">
        <v>29.1</v>
      </c>
      <c r="M141" s="41">
        <v>29.84</v>
      </c>
      <c r="N141" s="29"/>
    </row>
    <row r="142" spans="1:14" x14ac:dyDescent="0.25">
      <c r="A142" s="27">
        <v>2016</v>
      </c>
      <c r="B142" s="41">
        <v>30.02</v>
      </c>
      <c r="C142" s="41"/>
      <c r="D142" s="41"/>
      <c r="E142" s="41"/>
      <c r="F142" s="41"/>
      <c r="G142" s="41"/>
      <c r="H142" s="41"/>
      <c r="I142" s="41"/>
      <c r="J142" s="41"/>
      <c r="K142" s="41"/>
      <c r="L142" s="41"/>
      <c r="M142" s="41"/>
      <c r="N142" s="29"/>
    </row>
    <row r="143" spans="1:14" x14ac:dyDescent="0.25">
      <c r="A143" s="27">
        <v>2017</v>
      </c>
      <c r="B143" s="41"/>
      <c r="C143" s="41"/>
      <c r="D143" s="41"/>
      <c r="E143" s="41"/>
      <c r="F143" s="41"/>
      <c r="G143" s="41"/>
      <c r="H143" s="41"/>
      <c r="I143" s="41"/>
      <c r="J143" s="41"/>
      <c r="K143" s="41"/>
      <c r="L143" s="41"/>
      <c r="M143" s="41"/>
      <c r="N143" s="29"/>
    </row>
    <row r="144" spans="1:14" x14ac:dyDescent="0.25">
      <c r="A144" s="27">
        <v>2018</v>
      </c>
      <c r="B144" s="41"/>
      <c r="C144" s="41"/>
      <c r="D144" s="41"/>
      <c r="E144" s="41"/>
      <c r="F144" s="41"/>
      <c r="G144" s="41"/>
      <c r="H144" s="41"/>
      <c r="I144" s="41"/>
      <c r="J144" s="41"/>
      <c r="K144" s="41"/>
      <c r="L144" s="41"/>
      <c r="M144" s="41"/>
      <c r="N144" s="29"/>
    </row>
    <row r="145" spans="1:14" x14ac:dyDescent="0.25">
      <c r="A145" s="27">
        <v>2019</v>
      </c>
      <c r="B145" s="41"/>
      <c r="C145" s="41"/>
      <c r="D145" s="41"/>
      <c r="E145" s="41"/>
      <c r="F145" s="41"/>
      <c r="G145" s="41"/>
      <c r="H145" s="41"/>
      <c r="I145" s="41"/>
      <c r="J145" s="41"/>
      <c r="K145" s="41"/>
      <c r="L145" s="41"/>
      <c r="M145" s="41"/>
      <c r="N145" s="29"/>
    </row>
    <row r="146" spans="1:14" x14ac:dyDescent="0.25">
      <c r="A146" s="27">
        <v>2020</v>
      </c>
      <c r="B146" s="41"/>
      <c r="C146" s="41"/>
      <c r="D146" s="41"/>
      <c r="E146" s="41"/>
      <c r="F146" s="41"/>
      <c r="G146" s="41"/>
      <c r="H146" s="41"/>
      <c r="I146" s="41"/>
      <c r="J146" s="41"/>
      <c r="K146" s="41"/>
      <c r="L146" s="41"/>
      <c r="M146" s="41"/>
      <c r="N146" s="29"/>
    </row>
    <row r="147" spans="1:14" x14ac:dyDescent="0.25">
      <c r="A147" s="3"/>
      <c r="N147" s="22"/>
    </row>
    <row r="148" spans="1:14" x14ac:dyDescent="0.25">
      <c r="A148" s="27" t="s">
        <v>78</v>
      </c>
      <c r="B148" s="41">
        <f t="shared" ref="B148:N148" si="48">AVERAGE(B135:B146)</f>
        <v>27.618000000000002</v>
      </c>
      <c r="C148" s="41">
        <f t="shared" si="48"/>
        <v>25.697500000000002</v>
      </c>
      <c r="D148" s="41">
        <f t="shared" si="48"/>
        <v>24.832500000000003</v>
      </c>
      <c r="E148" s="41">
        <f t="shared" si="48"/>
        <v>25.884999999999998</v>
      </c>
      <c r="F148" s="41">
        <f t="shared" si="48"/>
        <v>27.547499999999999</v>
      </c>
      <c r="G148" s="41">
        <f t="shared" si="48"/>
        <v>27.763999999999999</v>
      </c>
      <c r="H148" s="41">
        <f t="shared" si="48"/>
        <v>27.583999999999996</v>
      </c>
      <c r="I148" s="41">
        <f t="shared" si="48"/>
        <v>27.531666666666666</v>
      </c>
      <c r="J148" s="41">
        <f t="shared" si="48"/>
        <v>27.721999999999998</v>
      </c>
      <c r="K148" s="41">
        <f t="shared" si="48"/>
        <v>27.026</v>
      </c>
      <c r="L148" s="41">
        <f t="shared" si="48"/>
        <v>27.154000000000003</v>
      </c>
      <c r="M148" s="41">
        <f t="shared" si="48"/>
        <v>27.772000000000002</v>
      </c>
      <c r="N148" s="29">
        <f t="shared" si="48"/>
        <v>26.798888888888893</v>
      </c>
    </row>
    <row r="149" spans="1:14" x14ac:dyDescent="0.25">
      <c r="A149" s="27" t="s">
        <v>79</v>
      </c>
      <c r="B149" s="41">
        <f t="shared" ref="B149:N149" si="49">STDEV(B135:B146)</f>
        <v>1.4661752964771986</v>
      </c>
      <c r="C149" s="41">
        <f t="shared" si="49"/>
        <v>1.2818313721651007</v>
      </c>
      <c r="D149" s="41">
        <f t="shared" si="49"/>
        <v>1.4792199520918683</v>
      </c>
      <c r="E149" s="41">
        <f t="shared" si="49"/>
        <v>1.9523234021715425</v>
      </c>
      <c r="F149" s="41">
        <f t="shared" si="49"/>
        <v>0.27293161536668242</v>
      </c>
      <c r="G149" s="41">
        <f t="shared" si="49"/>
        <v>0.41161875564653244</v>
      </c>
      <c r="H149" s="41">
        <f t="shared" si="49"/>
        <v>0.63053945158094571</v>
      </c>
      <c r="I149" s="41">
        <f t="shared" si="49"/>
        <v>0.60565391657832646</v>
      </c>
      <c r="J149" s="41">
        <f t="shared" si="49"/>
        <v>1.1290571287583278</v>
      </c>
      <c r="K149" s="41">
        <f t="shared" si="49"/>
        <v>1.426597350341013</v>
      </c>
      <c r="L149" s="41">
        <f t="shared" si="49"/>
        <v>1.5326708713875923</v>
      </c>
      <c r="M149" s="41">
        <f t="shared" si="49"/>
        <v>1.4768446092937468</v>
      </c>
      <c r="N149" s="29">
        <f t="shared" si="49"/>
        <v>0.28292167807703389</v>
      </c>
    </row>
    <row r="150" spans="1:14" x14ac:dyDescent="0.25">
      <c r="A150" s="27" t="s">
        <v>80</v>
      </c>
      <c r="B150" s="41">
        <f t="shared" ref="B150:N150" si="50">B149/B148*100</f>
        <v>5.3087670956521054</v>
      </c>
      <c r="C150" s="41">
        <f t="shared" si="50"/>
        <v>4.9881559379904683</v>
      </c>
      <c r="D150" s="41">
        <f t="shared" si="50"/>
        <v>5.9567903034002541</v>
      </c>
      <c r="E150" s="41">
        <f t="shared" si="50"/>
        <v>7.5422963189937908</v>
      </c>
      <c r="F150" s="41">
        <f t="shared" si="50"/>
        <v>0.9907672760384153</v>
      </c>
      <c r="G150" s="41">
        <f t="shared" si="50"/>
        <v>1.4825628715117867</v>
      </c>
      <c r="H150" s="41">
        <f t="shared" si="50"/>
        <v>2.2858883830515726</v>
      </c>
      <c r="I150" s="41">
        <f t="shared" si="50"/>
        <v>2.1998447239360486</v>
      </c>
      <c r="J150" s="41">
        <f t="shared" si="50"/>
        <v>4.0727838134273417</v>
      </c>
      <c r="K150" s="41">
        <f t="shared" si="50"/>
        <v>5.2786107834715201</v>
      </c>
      <c r="L150" s="41">
        <f t="shared" si="50"/>
        <v>5.6443649973764165</v>
      </c>
      <c r="M150" s="41">
        <f t="shared" si="50"/>
        <v>5.3177466847679193</v>
      </c>
      <c r="N150" s="29">
        <f t="shared" si="50"/>
        <v>1.0557216728277725</v>
      </c>
    </row>
    <row r="151" spans="1:14" x14ac:dyDescent="0.25">
      <c r="A151" s="27" t="s">
        <v>81</v>
      </c>
      <c r="B151" s="41">
        <f t="shared" ref="B151:N151" si="51">MIN(B135:B146)</f>
        <v>26.33</v>
      </c>
      <c r="C151" s="41">
        <f t="shared" si="51"/>
        <v>23.92</v>
      </c>
      <c r="D151" s="41">
        <f t="shared" si="51"/>
        <v>23.43</v>
      </c>
      <c r="E151" s="41">
        <f t="shared" si="51"/>
        <v>24.1</v>
      </c>
      <c r="F151" s="41">
        <f t="shared" si="51"/>
        <v>27.31</v>
      </c>
      <c r="G151" s="41">
        <f t="shared" si="51"/>
        <v>27.03</v>
      </c>
      <c r="H151" s="41">
        <f t="shared" si="51"/>
        <v>26.87</v>
      </c>
      <c r="I151" s="41">
        <f t="shared" si="51"/>
        <v>26.64</v>
      </c>
      <c r="J151" s="41">
        <f t="shared" si="51"/>
        <v>26.07</v>
      </c>
      <c r="K151" s="41">
        <f t="shared" si="51"/>
        <v>25.38</v>
      </c>
      <c r="L151" s="41">
        <f t="shared" si="51"/>
        <v>25.28</v>
      </c>
      <c r="M151" s="41">
        <f t="shared" si="51"/>
        <v>25.97</v>
      </c>
      <c r="N151" s="29">
        <f t="shared" si="51"/>
        <v>26.475833333333338</v>
      </c>
    </row>
    <row r="152" spans="1:14" x14ac:dyDescent="0.25">
      <c r="A152" s="27" t="s">
        <v>82</v>
      </c>
      <c r="B152" s="41">
        <f t="shared" ref="B152:N152" si="52">MAX(B135:B146)</f>
        <v>30.02</v>
      </c>
      <c r="C152" s="41">
        <f t="shared" si="52"/>
        <v>26.98</v>
      </c>
      <c r="D152" s="41">
        <f t="shared" si="52"/>
        <v>26.92</v>
      </c>
      <c r="E152" s="41">
        <f t="shared" si="52"/>
        <v>28.66</v>
      </c>
      <c r="F152" s="41">
        <f t="shared" si="52"/>
        <v>27.84</v>
      </c>
      <c r="G152" s="41">
        <f t="shared" si="52"/>
        <v>28</v>
      </c>
      <c r="H152" s="41">
        <f t="shared" si="52"/>
        <v>28.39</v>
      </c>
      <c r="I152" s="41">
        <f t="shared" si="52"/>
        <v>28.25</v>
      </c>
      <c r="J152" s="41">
        <f t="shared" si="52"/>
        <v>29.2</v>
      </c>
      <c r="K152" s="41">
        <f t="shared" si="52"/>
        <v>29.06</v>
      </c>
      <c r="L152" s="41">
        <f t="shared" si="52"/>
        <v>29.1</v>
      </c>
      <c r="M152" s="41">
        <f t="shared" si="52"/>
        <v>29.84</v>
      </c>
      <c r="N152" s="29">
        <f t="shared" si="52"/>
        <v>27.002500000000001</v>
      </c>
    </row>
    <row r="153" spans="1:14" x14ac:dyDescent="0.25">
      <c r="A153" s="27" t="s">
        <v>83</v>
      </c>
      <c r="B153" s="41">
        <f t="shared" ref="B153:N153" si="53">QUARTILE(B135:B146,1)</f>
        <v>26.63</v>
      </c>
      <c r="C153" s="41">
        <f t="shared" si="53"/>
        <v>25.412500000000001</v>
      </c>
      <c r="D153" s="41">
        <f t="shared" si="53"/>
        <v>24.1875</v>
      </c>
      <c r="E153" s="41">
        <f t="shared" si="53"/>
        <v>24.939999999999998</v>
      </c>
      <c r="F153" s="41">
        <f t="shared" si="53"/>
        <v>27.317499999999999</v>
      </c>
      <c r="G153" s="41">
        <f t="shared" si="53"/>
        <v>27.92</v>
      </c>
      <c r="H153" s="41">
        <f t="shared" si="53"/>
        <v>27.05</v>
      </c>
      <c r="I153" s="41">
        <f t="shared" si="53"/>
        <v>27.225000000000001</v>
      </c>
      <c r="J153" s="41">
        <f t="shared" si="53"/>
        <v>27.47</v>
      </c>
      <c r="K153" s="41">
        <f t="shared" si="53"/>
        <v>26.01</v>
      </c>
      <c r="L153" s="41">
        <f t="shared" si="53"/>
        <v>25.95</v>
      </c>
      <c r="M153" s="41">
        <f t="shared" si="53"/>
        <v>26.85</v>
      </c>
      <c r="N153" s="29">
        <f t="shared" si="53"/>
        <v>26.697083333333335</v>
      </c>
    </row>
    <row r="154" spans="1:14" x14ac:dyDescent="0.25">
      <c r="A154" s="27" t="s">
        <v>84</v>
      </c>
      <c r="B154" s="41">
        <f t="shared" ref="B154:N154" si="54">QUARTILE(B135:B146,2)</f>
        <v>27.25</v>
      </c>
      <c r="C154" s="41">
        <f t="shared" si="54"/>
        <v>25.945</v>
      </c>
      <c r="D154" s="41">
        <f t="shared" si="54"/>
        <v>24.490000000000002</v>
      </c>
      <c r="E154" s="41">
        <f t="shared" si="54"/>
        <v>25.39</v>
      </c>
      <c r="F154" s="41">
        <f t="shared" si="54"/>
        <v>27.52</v>
      </c>
      <c r="G154" s="41">
        <f t="shared" si="54"/>
        <v>27.92</v>
      </c>
      <c r="H154" s="41">
        <f t="shared" si="54"/>
        <v>27.65</v>
      </c>
      <c r="I154" s="41">
        <f t="shared" si="54"/>
        <v>27.5</v>
      </c>
      <c r="J154" s="41">
        <f t="shared" si="54"/>
        <v>27.81</v>
      </c>
      <c r="K154" s="41">
        <f t="shared" si="54"/>
        <v>27.16</v>
      </c>
      <c r="L154" s="41">
        <f t="shared" si="54"/>
        <v>27.66</v>
      </c>
      <c r="M154" s="41">
        <f t="shared" si="54"/>
        <v>27.84</v>
      </c>
      <c r="N154" s="29">
        <f t="shared" si="54"/>
        <v>26.918333333333333</v>
      </c>
    </row>
    <row r="155" spans="1:14" x14ac:dyDescent="0.25">
      <c r="A155" s="27" t="s">
        <v>85</v>
      </c>
      <c r="B155" s="41">
        <f t="shared" ref="B155:N155" si="55">QUARTILE(B135:B146,3)</f>
        <v>27.86</v>
      </c>
      <c r="C155" s="41">
        <f t="shared" si="55"/>
        <v>26.23</v>
      </c>
      <c r="D155" s="41">
        <f t="shared" si="55"/>
        <v>25.134999999999998</v>
      </c>
      <c r="E155" s="41">
        <f t="shared" si="55"/>
        <v>26.335000000000001</v>
      </c>
      <c r="F155" s="41">
        <f t="shared" si="55"/>
        <v>27.75</v>
      </c>
      <c r="G155" s="41">
        <f t="shared" si="55"/>
        <v>27.95</v>
      </c>
      <c r="H155" s="41">
        <f t="shared" si="55"/>
        <v>27.96</v>
      </c>
      <c r="I155" s="41">
        <f t="shared" si="55"/>
        <v>28</v>
      </c>
      <c r="J155" s="41">
        <f t="shared" si="55"/>
        <v>28.06</v>
      </c>
      <c r="K155" s="41">
        <f t="shared" si="55"/>
        <v>27.52</v>
      </c>
      <c r="L155" s="41">
        <f t="shared" si="55"/>
        <v>27.78</v>
      </c>
      <c r="M155" s="41">
        <f t="shared" si="55"/>
        <v>28.36</v>
      </c>
      <c r="N155" s="29">
        <f t="shared" si="55"/>
        <v>26.960416666666667</v>
      </c>
    </row>
    <row r="158" spans="1:14" ht="15.75" x14ac:dyDescent="0.25">
      <c r="A158" s="23" t="s">
        <v>104</v>
      </c>
    </row>
    <row r="159" spans="1:14" ht="15.75" x14ac:dyDescent="0.25">
      <c r="A159" s="24" t="s">
        <v>64</v>
      </c>
      <c r="B159" s="48" t="s">
        <v>65</v>
      </c>
      <c r="C159" s="48" t="s">
        <v>66</v>
      </c>
      <c r="D159" s="48" t="s">
        <v>67</v>
      </c>
      <c r="E159" s="48" t="s">
        <v>68</v>
      </c>
      <c r="F159" s="48" t="s">
        <v>69</v>
      </c>
      <c r="G159" s="48" t="s">
        <v>70</v>
      </c>
      <c r="H159" s="48" t="s">
        <v>71</v>
      </c>
      <c r="I159" s="48" t="s">
        <v>72</v>
      </c>
      <c r="J159" s="48" t="s">
        <v>73</v>
      </c>
      <c r="K159" s="48" t="s">
        <v>74</v>
      </c>
      <c r="L159" s="48" t="s">
        <v>75</v>
      </c>
      <c r="M159" s="48" t="s">
        <v>76</v>
      </c>
      <c r="N159" s="26" t="s">
        <v>77</v>
      </c>
    </row>
    <row r="160" spans="1:14" x14ac:dyDescent="0.25">
      <c r="A160" s="27">
        <v>2009</v>
      </c>
      <c r="B160" s="41"/>
      <c r="C160" s="41"/>
      <c r="D160" s="41"/>
      <c r="E160" s="41"/>
      <c r="F160" s="41"/>
      <c r="G160" s="41">
        <v>28.17</v>
      </c>
      <c r="H160" s="41">
        <v>28.13</v>
      </c>
      <c r="I160" s="41">
        <v>28.13</v>
      </c>
      <c r="J160" s="41">
        <v>28.12</v>
      </c>
      <c r="K160" s="41">
        <v>27.41</v>
      </c>
      <c r="L160" s="41">
        <v>27.77</v>
      </c>
      <c r="M160" s="41">
        <v>28.55</v>
      </c>
      <c r="N160" s="29"/>
    </row>
    <row r="161" spans="1:14" x14ac:dyDescent="0.25">
      <c r="A161" s="27">
        <v>2010</v>
      </c>
      <c r="B161" s="41">
        <v>28.28</v>
      </c>
      <c r="C161" s="41">
        <v>27.55</v>
      </c>
      <c r="D161" s="41">
        <v>26.94</v>
      </c>
      <c r="E161" s="41">
        <v>28.74</v>
      </c>
      <c r="F161" s="41">
        <v>28.02</v>
      </c>
      <c r="G161" s="41">
        <v>27.73</v>
      </c>
      <c r="H161" s="41">
        <v>26.84</v>
      </c>
      <c r="I161" s="41">
        <v>26.49</v>
      </c>
      <c r="J161" s="41">
        <v>26</v>
      </c>
      <c r="K161" s="41">
        <v>25.84</v>
      </c>
      <c r="L161" s="41">
        <v>25.67</v>
      </c>
      <c r="M161" s="41">
        <v>25.81</v>
      </c>
      <c r="N161" s="29">
        <f t="shared" ref="N161:N163" si="56">AVERAGE(B161:M161)</f>
        <v>26.992500000000003</v>
      </c>
    </row>
    <row r="162" spans="1:14" x14ac:dyDescent="0.25">
      <c r="A162" s="27">
        <v>2011</v>
      </c>
      <c r="B162" s="41">
        <v>26.38</v>
      </c>
      <c r="C162" s="41">
        <v>25.96</v>
      </c>
      <c r="D162" s="41">
        <v>25.26</v>
      </c>
      <c r="E162" s="41">
        <v>25.45</v>
      </c>
      <c r="F162" s="41">
        <v>27.16</v>
      </c>
      <c r="G162" s="41">
        <v>27.93</v>
      </c>
      <c r="H162" s="41">
        <v>27.52</v>
      </c>
      <c r="I162" s="41">
        <v>27.28</v>
      </c>
      <c r="J162" s="41">
        <v>27.54</v>
      </c>
      <c r="K162" s="41">
        <v>25.73</v>
      </c>
      <c r="L162" s="41">
        <v>25.86</v>
      </c>
      <c r="M162" s="41">
        <v>26.74</v>
      </c>
      <c r="N162" s="29">
        <f t="shared" si="56"/>
        <v>26.567500000000006</v>
      </c>
    </row>
    <row r="163" spans="1:14" x14ac:dyDescent="0.25">
      <c r="A163" s="27">
        <v>2012</v>
      </c>
      <c r="B163" s="41">
        <v>26.39</v>
      </c>
      <c r="C163" s="41">
        <v>25.97</v>
      </c>
      <c r="D163" s="41">
        <v>25.76</v>
      </c>
      <c r="E163" s="41">
        <v>24.54</v>
      </c>
      <c r="F163" s="41">
        <v>27.84</v>
      </c>
      <c r="G163" s="41">
        <v>27.94</v>
      </c>
      <c r="H163" s="41">
        <v>28.27</v>
      </c>
      <c r="I163" s="41">
        <v>28.17</v>
      </c>
      <c r="J163" s="41">
        <v>27.71</v>
      </c>
      <c r="K163" s="41">
        <v>27.06</v>
      </c>
      <c r="L163" s="41">
        <v>27.58</v>
      </c>
      <c r="M163" s="41">
        <v>27.77</v>
      </c>
      <c r="N163" s="29">
        <f t="shared" si="56"/>
        <v>27.083333333333329</v>
      </c>
    </row>
    <row r="164" spans="1:14" x14ac:dyDescent="0.25">
      <c r="A164" s="27">
        <v>2013</v>
      </c>
      <c r="B164" s="41">
        <v>27.31</v>
      </c>
      <c r="C164" s="41">
        <v>24.09</v>
      </c>
      <c r="D164" s="41">
        <v>23.49</v>
      </c>
      <c r="E164" s="41">
        <v>25.69</v>
      </c>
      <c r="F164" s="41">
        <v>27.75</v>
      </c>
      <c r="G164" s="41">
        <v>27.1</v>
      </c>
      <c r="H164" s="41">
        <v>26.88</v>
      </c>
      <c r="I164" s="41"/>
      <c r="J164" s="41"/>
      <c r="K164" s="41"/>
      <c r="L164" s="41"/>
      <c r="M164" s="41"/>
      <c r="N164" s="29"/>
    </row>
    <row r="165" spans="1:14" x14ac:dyDescent="0.25">
      <c r="A165" s="27">
        <v>2014</v>
      </c>
      <c r="B165" s="41"/>
      <c r="C165" s="41"/>
      <c r="D165" s="41"/>
      <c r="E165" s="41"/>
      <c r="F165" s="41"/>
      <c r="G165" s="41"/>
      <c r="H165" s="41"/>
      <c r="I165" s="41"/>
      <c r="J165" s="41"/>
      <c r="K165" s="41"/>
      <c r="L165" s="41"/>
      <c r="M165" s="41"/>
      <c r="N165" s="29"/>
    </row>
    <row r="166" spans="1:14" x14ac:dyDescent="0.25">
      <c r="A166" s="27">
        <v>2015</v>
      </c>
      <c r="B166" s="41"/>
      <c r="C166" s="41"/>
      <c r="D166" s="41"/>
      <c r="E166" s="41"/>
      <c r="F166" s="41"/>
      <c r="G166" s="41"/>
      <c r="H166" s="41">
        <v>24.28</v>
      </c>
      <c r="I166" s="41">
        <v>27.55</v>
      </c>
      <c r="J166" s="41">
        <v>29.13</v>
      </c>
      <c r="K166" s="41">
        <v>28.97</v>
      </c>
      <c r="L166" s="41">
        <v>28.99</v>
      </c>
      <c r="M166" s="41">
        <v>29.7</v>
      </c>
      <c r="N166" s="29"/>
    </row>
    <row r="167" spans="1:14" x14ac:dyDescent="0.25">
      <c r="A167" s="27">
        <v>2016</v>
      </c>
      <c r="B167" s="41">
        <v>28.87</v>
      </c>
      <c r="C167" s="41"/>
      <c r="D167" s="41"/>
      <c r="E167" s="41"/>
      <c r="F167" s="41"/>
      <c r="G167" s="41"/>
      <c r="H167" s="41"/>
      <c r="I167" s="41"/>
      <c r="J167" s="41"/>
      <c r="K167" s="41"/>
      <c r="L167" s="41"/>
      <c r="M167" s="41"/>
      <c r="N167" s="29"/>
    </row>
    <row r="168" spans="1:14" x14ac:dyDescent="0.25">
      <c r="A168" s="27">
        <v>2017</v>
      </c>
      <c r="B168" s="41"/>
      <c r="C168" s="41"/>
      <c r="D168" s="41"/>
      <c r="E168" s="41"/>
      <c r="F168" s="41"/>
      <c r="G168" s="41"/>
      <c r="H168" s="41"/>
      <c r="I168" s="41"/>
      <c r="J168" s="41"/>
      <c r="K168" s="41"/>
      <c r="L168" s="41"/>
      <c r="M168" s="41"/>
      <c r="N168" s="29"/>
    </row>
    <row r="169" spans="1:14" x14ac:dyDescent="0.25">
      <c r="A169" s="27">
        <v>2018</v>
      </c>
      <c r="B169" s="41"/>
      <c r="C169" s="41"/>
      <c r="D169" s="41"/>
      <c r="E169" s="41"/>
      <c r="F169" s="41"/>
      <c r="G169" s="41"/>
      <c r="H169" s="41"/>
      <c r="I169" s="41"/>
      <c r="J169" s="41"/>
      <c r="K169" s="41"/>
      <c r="L169" s="41"/>
      <c r="M169" s="41"/>
      <c r="N169" s="29"/>
    </row>
    <row r="170" spans="1:14" x14ac:dyDescent="0.25">
      <c r="A170" s="27">
        <v>2019</v>
      </c>
      <c r="B170" s="41"/>
      <c r="C170" s="41"/>
      <c r="D170" s="41"/>
      <c r="E170" s="41"/>
      <c r="F170" s="41"/>
      <c r="G170" s="41"/>
      <c r="H170" s="41"/>
      <c r="I170" s="41"/>
      <c r="J170" s="41"/>
      <c r="K170" s="41"/>
      <c r="L170" s="41"/>
      <c r="M170" s="41"/>
      <c r="N170" s="29"/>
    </row>
    <row r="171" spans="1:14" x14ac:dyDescent="0.25">
      <c r="A171" s="27">
        <v>2020</v>
      </c>
      <c r="B171" s="41"/>
      <c r="C171" s="41"/>
      <c r="D171" s="41"/>
      <c r="E171" s="41"/>
      <c r="F171" s="41"/>
      <c r="G171" s="41"/>
      <c r="H171" s="41"/>
      <c r="I171" s="41"/>
      <c r="J171" s="41"/>
      <c r="K171" s="41"/>
      <c r="L171" s="41"/>
      <c r="M171" s="41"/>
      <c r="N171" s="29"/>
    </row>
    <row r="172" spans="1:14" x14ac:dyDescent="0.25">
      <c r="A172" s="3"/>
      <c r="N172" s="22"/>
    </row>
    <row r="173" spans="1:14" x14ac:dyDescent="0.25">
      <c r="A173" s="27" t="s">
        <v>78</v>
      </c>
      <c r="B173" s="41">
        <f t="shared" ref="B173:N173" si="57">AVERAGE(B160:B171)</f>
        <v>27.445999999999998</v>
      </c>
      <c r="C173" s="41">
        <f t="shared" si="57"/>
        <v>25.892500000000002</v>
      </c>
      <c r="D173" s="41">
        <f t="shared" si="57"/>
        <v>25.362500000000001</v>
      </c>
      <c r="E173" s="41">
        <f t="shared" si="57"/>
        <v>26.104999999999997</v>
      </c>
      <c r="F173" s="41">
        <f t="shared" si="57"/>
        <v>27.692499999999999</v>
      </c>
      <c r="G173" s="41">
        <f t="shared" si="57"/>
        <v>27.774000000000001</v>
      </c>
      <c r="H173" s="41">
        <f t="shared" si="57"/>
        <v>26.986666666666665</v>
      </c>
      <c r="I173" s="41">
        <f t="shared" si="57"/>
        <v>27.524000000000001</v>
      </c>
      <c r="J173" s="41">
        <f t="shared" si="57"/>
        <v>27.7</v>
      </c>
      <c r="K173" s="41">
        <f t="shared" si="57"/>
        <v>27.001999999999999</v>
      </c>
      <c r="L173" s="41">
        <f t="shared" si="57"/>
        <v>27.173999999999999</v>
      </c>
      <c r="M173" s="41">
        <f t="shared" si="57"/>
        <v>27.713999999999999</v>
      </c>
      <c r="N173" s="29">
        <f t="shared" si="57"/>
        <v>26.881111111111114</v>
      </c>
    </row>
    <row r="174" spans="1:14" x14ac:dyDescent="0.25">
      <c r="A174" s="27" t="s">
        <v>79</v>
      </c>
      <c r="B174" s="41">
        <f t="shared" ref="B174:N174" si="58">STDEV(B160:B171)</f>
        <v>1.1172868924318415</v>
      </c>
      <c r="C174" s="41">
        <f t="shared" si="58"/>
        <v>1.415023556929943</v>
      </c>
      <c r="D174" s="41">
        <f t="shared" si="58"/>
        <v>1.4333265503715487</v>
      </c>
      <c r="E174" s="41">
        <f t="shared" si="58"/>
        <v>1.825166659057011</v>
      </c>
      <c r="F174" s="41">
        <f t="shared" si="58"/>
        <v>0.3723237838226291</v>
      </c>
      <c r="G174" s="41">
        <f t="shared" si="58"/>
        <v>0.40771313444626717</v>
      </c>
      <c r="H174" s="41">
        <f t="shared" si="58"/>
        <v>1.4558525566370604</v>
      </c>
      <c r="I174" s="41">
        <f t="shared" si="58"/>
        <v>0.69172248770731815</v>
      </c>
      <c r="J174" s="41">
        <f t="shared" si="58"/>
        <v>1.1332475457727671</v>
      </c>
      <c r="K174" s="41">
        <f t="shared" si="58"/>
        <v>1.3239222031524354</v>
      </c>
      <c r="L174" s="41">
        <f t="shared" si="58"/>
        <v>1.3970075160857214</v>
      </c>
      <c r="M174" s="41">
        <f t="shared" si="58"/>
        <v>1.5182325250105801</v>
      </c>
      <c r="N174" s="29">
        <f t="shared" si="58"/>
        <v>0.27536633848451386</v>
      </c>
    </row>
    <row r="175" spans="1:14" x14ac:dyDescent="0.25">
      <c r="A175" s="27" t="s">
        <v>80</v>
      </c>
      <c r="B175" s="41">
        <f t="shared" ref="B175:N175" si="59">B174/B173*100</f>
        <v>4.0708551061423943</v>
      </c>
      <c r="C175" s="41">
        <f t="shared" si="59"/>
        <v>5.4649939439217645</v>
      </c>
      <c r="D175" s="41">
        <f t="shared" si="59"/>
        <v>5.6513614603116755</v>
      </c>
      <c r="E175" s="41">
        <f t="shared" si="59"/>
        <v>6.9916363112699154</v>
      </c>
      <c r="F175" s="41">
        <f t="shared" si="59"/>
        <v>1.3444932159343832</v>
      </c>
      <c r="G175" s="41">
        <f t="shared" si="59"/>
        <v>1.4679669275087028</v>
      </c>
      <c r="H175" s="41">
        <f t="shared" si="59"/>
        <v>5.3947105606610446</v>
      </c>
      <c r="I175" s="41">
        <f t="shared" si="59"/>
        <v>2.5131611964369935</v>
      </c>
      <c r="J175" s="41">
        <f t="shared" si="59"/>
        <v>4.0911463746309282</v>
      </c>
      <c r="K175" s="41">
        <f t="shared" si="59"/>
        <v>4.9030523781661932</v>
      </c>
      <c r="L175" s="41">
        <f t="shared" si="59"/>
        <v>5.1409712080875885</v>
      </c>
      <c r="M175" s="41">
        <f t="shared" si="59"/>
        <v>5.4782150718430405</v>
      </c>
      <c r="N175" s="29">
        <f t="shared" si="59"/>
        <v>1.0243859985783592</v>
      </c>
    </row>
    <row r="176" spans="1:14" x14ac:dyDescent="0.25">
      <c r="A176" s="27" t="s">
        <v>81</v>
      </c>
      <c r="B176" s="41">
        <f t="shared" ref="B176:N176" si="60">MIN(B160:B171)</f>
        <v>26.38</v>
      </c>
      <c r="C176" s="41">
        <f t="shared" si="60"/>
        <v>24.09</v>
      </c>
      <c r="D176" s="41">
        <f t="shared" si="60"/>
        <v>23.49</v>
      </c>
      <c r="E176" s="41">
        <f t="shared" si="60"/>
        <v>24.54</v>
      </c>
      <c r="F176" s="41">
        <f t="shared" si="60"/>
        <v>27.16</v>
      </c>
      <c r="G176" s="41">
        <f t="shared" si="60"/>
        <v>27.1</v>
      </c>
      <c r="H176" s="41">
        <f t="shared" si="60"/>
        <v>24.28</v>
      </c>
      <c r="I176" s="41">
        <f t="shared" si="60"/>
        <v>26.49</v>
      </c>
      <c r="J176" s="41">
        <f t="shared" si="60"/>
        <v>26</v>
      </c>
      <c r="K176" s="41">
        <f t="shared" si="60"/>
        <v>25.73</v>
      </c>
      <c r="L176" s="41">
        <f t="shared" si="60"/>
        <v>25.67</v>
      </c>
      <c r="M176" s="41">
        <f t="shared" si="60"/>
        <v>25.81</v>
      </c>
      <c r="N176" s="29">
        <f t="shared" si="60"/>
        <v>26.567500000000006</v>
      </c>
    </row>
    <row r="177" spans="1:14" x14ac:dyDescent="0.25">
      <c r="A177" s="27" t="s">
        <v>82</v>
      </c>
      <c r="B177" s="41">
        <f t="shared" ref="B177:N177" si="61">MAX(B160:B171)</f>
        <v>28.87</v>
      </c>
      <c r="C177" s="41">
        <f t="shared" si="61"/>
        <v>27.55</v>
      </c>
      <c r="D177" s="41">
        <f t="shared" si="61"/>
        <v>26.94</v>
      </c>
      <c r="E177" s="41">
        <f t="shared" si="61"/>
        <v>28.74</v>
      </c>
      <c r="F177" s="41">
        <f t="shared" si="61"/>
        <v>28.02</v>
      </c>
      <c r="G177" s="41">
        <f t="shared" si="61"/>
        <v>28.17</v>
      </c>
      <c r="H177" s="41">
        <f t="shared" si="61"/>
        <v>28.27</v>
      </c>
      <c r="I177" s="41">
        <f t="shared" si="61"/>
        <v>28.17</v>
      </c>
      <c r="J177" s="41">
        <f t="shared" si="61"/>
        <v>29.13</v>
      </c>
      <c r="K177" s="41">
        <f t="shared" si="61"/>
        <v>28.97</v>
      </c>
      <c r="L177" s="41">
        <f t="shared" si="61"/>
        <v>28.99</v>
      </c>
      <c r="M177" s="41">
        <f t="shared" si="61"/>
        <v>29.7</v>
      </c>
      <c r="N177" s="29">
        <f t="shared" si="61"/>
        <v>27.083333333333329</v>
      </c>
    </row>
    <row r="178" spans="1:14" x14ac:dyDescent="0.25">
      <c r="A178" s="27" t="s">
        <v>83</v>
      </c>
      <c r="B178" s="41">
        <f t="shared" ref="B178:N178" si="62">QUARTILE(B160:B171,1)</f>
        <v>26.39</v>
      </c>
      <c r="C178" s="41">
        <f t="shared" si="62"/>
        <v>25.4925</v>
      </c>
      <c r="D178" s="41">
        <f t="shared" si="62"/>
        <v>24.817500000000003</v>
      </c>
      <c r="E178" s="41">
        <f t="shared" si="62"/>
        <v>25.2225</v>
      </c>
      <c r="F178" s="41">
        <f t="shared" si="62"/>
        <v>27.602499999999999</v>
      </c>
      <c r="G178" s="41">
        <f t="shared" si="62"/>
        <v>27.73</v>
      </c>
      <c r="H178" s="41">
        <f t="shared" si="62"/>
        <v>26.85</v>
      </c>
      <c r="I178" s="41">
        <f t="shared" si="62"/>
        <v>27.28</v>
      </c>
      <c r="J178" s="41">
        <f t="shared" si="62"/>
        <v>27.54</v>
      </c>
      <c r="K178" s="41">
        <f t="shared" si="62"/>
        <v>25.84</v>
      </c>
      <c r="L178" s="41">
        <f t="shared" si="62"/>
        <v>25.86</v>
      </c>
      <c r="M178" s="41">
        <f t="shared" si="62"/>
        <v>26.74</v>
      </c>
      <c r="N178" s="29">
        <f t="shared" si="62"/>
        <v>26.780000000000005</v>
      </c>
    </row>
    <row r="179" spans="1:14" x14ac:dyDescent="0.25">
      <c r="A179" s="27" t="s">
        <v>84</v>
      </c>
      <c r="B179" s="41">
        <f t="shared" ref="B179:N179" si="63">QUARTILE(B160:B171,2)</f>
        <v>27.31</v>
      </c>
      <c r="C179" s="41">
        <f t="shared" si="63"/>
        <v>25.965</v>
      </c>
      <c r="D179" s="41">
        <f t="shared" si="63"/>
        <v>25.51</v>
      </c>
      <c r="E179" s="41">
        <f t="shared" si="63"/>
        <v>25.57</v>
      </c>
      <c r="F179" s="41">
        <f t="shared" si="63"/>
        <v>27.795000000000002</v>
      </c>
      <c r="G179" s="41">
        <f t="shared" si="63"/>
        <v>27.93</v>
      </c>
      <c r="H179" s="41">
        <f t="shared" si="63"/>
        <v>27.2</v>
      </c>
      <c r="I179" s="41">
        <f t="shared" si="63"/>
        <v>27.55</v>
      </c>
      <c r="J179" s="41">
        <f t="shared" si="63"/>
        <v>27.71</v>
      </c>
      <c r="K179" s="41">
        <f t="shared" si="63"/>
        <v>27.06</v>
      </c>
      <c r="L179" s="41">
        <f t="shared" si="63"/>
        <v>27.58</v>
      </c>
      <c r="M179" s="41">
        <f t="shared" si="63"/>
        <v>27.77</v>
      </c>
      <c r="N179" s="29">
        <f t="shared" si="63"/>
        <v>26.992500000000003</v>
      </c>
    </row>
    <row r="180" spans="1:14" x14ac:dyDescent="0.25">
      <c r="A180" s="27" t="s">
        <v>85</v>
      </c>
      <c r="B180" s="41">
        <f t="shared" ref="B180:N180" si="64">QUARTILE(B160:B171,3)</f>
        <v>28.28</v>
      </c>
      <c r="C180" s="41">
        <f t="shared" si="64"/>
        <v>26.364999999999998</v>
      </c>
      <c r="D180" s="41">
        <f t="shared" si="64"/>
        <v>26.055</v>
      </c>
      <c r="E180" s="41">
        <f t="shared" si="64"/>
        <v>26.452500000000001</v>
      </c>
      <c r="F180" s="41">
        <f t="shared" si="64"/>
        <v>27.884999999999998</v>
      </c>
      <c r="G180" s="41">
        <f t="shared" si="64"/>
        <v>27.94</v>
      </c>
      <c r="H180" s="41">
        <f t="shared" si="64"/>
        <v>27.977499999999999</v>
      </c>
      <c r="I180" s="41">
        <f t="shared" si="64"/>
        <v>28.13</v>
      </c>
      <c r="J180" s="41">
        <f t="shared" si="64"/>
        <v>28.12</v>
      </c>
      <c r="K180" s="41">
        <f t="shared" si="64"/>
        <v>27.41</v>
      </c>
      <c r="L180" s="41">
        <f t="shared" si="64"/>
        <v>27.77</v>
      </c>
      <c r="M180" s="41">
        <f t="shared" si="64"/>
        <v>28.55</v>
      </c>
      <c r="N180" s="29">
        <f t="shared" si="64"/>
        <v>27.037916666666668</v>
      </c>
    </row>
    <row r="183" spans="1:14" ht="15.75" x14ac:dyDescent="0.25">
      <c r="A183" s="23" t="s">
        <v>161</v>
      </c>
    </row>
    <row r="184" spans="1:14" ht="15.75" x14ac:dyDescent="0.25">
      <c r="A184" s="24" t="s">
        <v>64</v>
      </c>
      <c r="B184" s="48" t="s">
        <v>65</v>
      </c>
      <c r="C184" s="48" t="s">
        <v>66</v>
      </c>
      <c r="D184" s="48" t="s">
        <v>67</v>
      </c>
      <c r="E184" s="48" t="s">
        <v>68</v>
      </c>
      <c r="F184" s="48" t="s">
        <v>69</v>
      </c>
      <c r="G184" s="48" t="s">
        <v>70</v>
      </c>
      <c r="H184" s="48" t="s">
        <v>71</v>
      </c>
      <c r="I184" s="48" t="s">
        <v>72</v>
      </c>
      <c r="J184" s="48" t="s">
        <v>73</v>
      </c>
      <c r="K184" s="48" t="s">
        <v>74</v>
      </c>
      <c r="L184" s="48" t="s">
        <v>75</v>
      </c>
      <c r="M184" s="48" t="s">
        <v>76</v>
      </c>
      <c r="N184" s="26" t="s">
        <v>77</v>
      </c>
    </row>
    <row r="185" spans="1:14" x14ac:dyDescent="0.25">
      <c r="A185" s="27">
        <v>2015</v>
      </c>
      <c r="B185" s="41"/>
      <c r="C185" s="41"/>
      <c r="D185" s="41"/>
      <c r="E185" s="41"/>
      <c r="F185" s="41"/>
      <c r="G185" s="41"/>
      <c r="H185" s="41">
        <v>24.17</v>
      </c>
      <c r="I185" s="41">
        <v>27.67</v>
      </c>
      <c r="J185" s="41">
        <v>29.26</v>
      </c>
      <c r="K185" s="41">
        <v>29.24</v>
      </c>
      <c r="L185" s="41">
        <v>29.16</v>
      </c>
      <c r="M185" s="41">
        <v>29.76</v>
      </c>
      <c r="N185" s="29"/>
    </row>
    <row r="186" spans="1:14" x14ac:dyDescent="0.25">
      <c r="A186" s="27">
        <v>2016</v>
      </c>
      <c r="B186" s="41">
        <v>29.8</v>
      </c>
      <c r="C186" s="41"/>
      <c r="D186" s="41"/>
      <c r="E186" s="41"/>
      <c r="F186" s="41"/>
      <c r="G186" s="41"/>
      <c r="H186" s="41"/>
      <c r="I186" s="41"/>
      <c r="J186" s="41"/>
      <c r="K186" s="41"/>
      <c r="L186" s="41"/>
      <c r="M186" s="41"/>
      <c r="N186" s="29"/>
    </row>
    <row r="187" spans="1:14" x14ac:dyDescent="0.25">
      <c r="A187" s="27">
        <v>2017</v>
      </c>
      <c r="B187" s="41"/>
      <c r="C187" s="41"/>
      <c r="D187" s="41"/>
      <c r="E187" s="41"/>
      <c r="F187" s="41"/>
      <c r="G187" s="41"/>
      <c r="H187" s="41"/>
      <c r="I187" s="41"/>
      <c r="J187" s="41"/>
      <c r="K187" s="41"/>
      <c r="L187" s="41"/>
      <c r="M187" s="41"/>
      <c r="N187" s="29"/>
    </row>
    <row r="188" spans="1:14" x14ac:dyDescent="0.25">
      <c r="A188" s="27">
        <v>2018</v>
      </c>
      <c r="B188" s="41"/>
      <c r="C188" s="41"/>
      <c r="D188" s="41"/>
      <c r="E188" s="41"/>
      <c r="F188" s="41"/>
      <c r="G188" s="41"/>
      <c r="H188" s="41"/>
      <c r="I188" s="41"/>
      <c r="J188" s="41"/>
      <c r="K188" s="41"/>
      <c r="L188" s="41"/>
      <c r="M188" s="41"/>
      <c r="N188" s="29"/>
    </row>
    <row r="189" spans="1:14" x14ac:dyDescent="0.25">
      <c r="A189" s="27">
        <v>2019</v>
      </c>
      <c r="B189" s="41"/>
      <c r="C189" s="41"/>
      <c r="D189" s="41"/>
      <c r="E189" s="41"/>
      <c r="F189" s="41"/>
      <c r="G189" s="41"/>
      <c r="H189" s="41"/>
      <c r="I189" s="41"/>
      <c r="J189" s="41"/>
      <c r="K189" s="41"/>
      <c r="L189" s="41"/>
      <c r="M189" s="41"/>
      <c r="N189" s="29"/>
    </row>
    <row r="190" spans="1:14" x14ac:dyDescent="0.25">
      <c r="A190" s="27">
        <v>2020</v>
      </c>
      <c r="B190" s="41"/>
      <c r="C190" s="41"/>
      <c r="D190" s="41"/>
      <c r="E190" s="41"/>
      <c r="F190" s="41"/>
      <c r="G190" s="41"/>
      <c r="H190" s="41"/>
      <c r="I190" s="41"/>
      <c r="J190" s="41"/>
      <c r="K190" s="41"/>
      <c r="L190" s="41"/>
      <c r="M190" s="41"/>
      <c r="N190" s="29"/>
    </row>
    <row r="191" spans="1:14" x14ac:dyDescent="0.25">
      <c r="A191" s="3"/>
      <c r="N191" s="22"/>
    </row>
    <row r="192" spans="1:14" x14ac:dyDescent="0.25">
      <c r="A192" s="27" t="s">
        <v>78</v>
      </c>
      <c r="B192" s="41">
        <f t="shared" ref="B192:N192" si="65">AVERAGE(B185:B190)</f>
        <v>29.8</v>
      </c>
      <c r="C192" s="41" t="e">
        <f t="shared" si="65"/>
        <v>#DIV/0!</v>
      </c>
      <c r="D192" s="41" t="e">
        <f t="shared" si="65"/>
        <v>#DIV/0!</v>
      </c>
      <c r="E192" s="41" t="e">
        <f t="shared" si="65"/>
        <v>#DIV/0!</v>
      </c>
      <c r="F192" s="41" t="e">
        <f t="shared" si="65"/>
        <v>#DIV/0!</v>
      </c>
      <c r="G192" s="41" t="e">
        <f t="shared" si="65"/>
        <v>#DIV/0!</v>
      </c>
      <c r="H192" s="41">
        <f t="shared" si="65"/>
        <v>24.17</v>
      </c>
      <c r="I192" s="41">
        <f t="shared" si="65"/>
        <v>27.67</v>
      </c>
      <c r="J192" s="41">
        <f t="shared" si="65"/>
        <v>29.26</v>
      </c>
      <c r="K192" s="41">
        <f t="shared" si="65"/>
        <v>29.24</v>
      </c>
      <c r="L192" s="41">
        <f t="shared" si="65"/>
        <v>29.16</v>
      </c>
      <c r="M192" s="41">
        <f t="shared" si="65"/>
        <v>29.76</v>
      </c>
      <c r="N192" s="29" t="e">
        <f t="shared" si="65"/>
        <v>#DIV/0!</v>
      </c>
    </row>
    <row r="193" spans="1:14" x14ac:dyDescent="0.25">
      <c r="A193" s="27" t="s">
        <v>79</v>
      </c>
      <c r="B193" s="41" t="e">
        <f t="shared" ref="B193:N193" si="66">STDEV(B185:B190)</f>
        <v>#DIV/0!</v>
      </c>
      <c r="C193" s="41" t="e">
        <f t="shared" si="66"/>
        <v>#DIV/0!</v>
      </c>
      <c r="D193" s="41" t="e">
        <f t="shared" si="66"/>
        <v>#DIV/0!</v>
      </c>
      <c r="E193" s="41" t="e">
        <f t="shared" si="66"/>
        <v>#DIV/0!</v>
      </c>
      <c r="F193" s="41" t="e">
        <f t="shared" si="66"/>
        <v>#DIV/0!</v>
      </c>
      <c r="G193" s="41" t="e">
        <f t="shared" si="66"/>
        <v>#DIV/0!</v>
      </c>
      <c r="H193" s="41" t="e">
        <f t="shared" si="66"/>
        <v>#DIV/0!</v>
      </c>
      <c r="I193" s="41" t="e">
        <f t="shared" si="66"/>
        <v>#DIV/0!</v>
      </c>
      <c r="J193" s="41" t="e">
        <f t="shared" si="66"/>
        <v>#DIV/0!</v>
      </c>
      <c r="K193" s="41" t="e">
        <f t="shared" si="66"/>
        <v>#DIV/0!</v>
      </c>
      <c r="L193" s="41" t="e">
        <f t="shared" si="66"/>
        <v>#DIV/0!</v>
      </c>
      <c r="M193" s="41" t="e">
        <f t="shared" si="66"/>
        <v>#DIV/0!</v>
      </c>
      <c r="N193" s="29" t="e">
        <f t="shared" si="66"/>
        <v>#DIV/0!</v>
      </c>
    </row>
    <row r="194" spans="1:14" x14ac:dyDescent="0.25">
      <c r="A194" s="27" t="s">
        <v>80</v>
      </c>
      <c r="B194" s="41" t="e">
        <f t="shared" ref="B194:N194" si="67">B193/B192*100</f>
        <v>#DIV/0!</v>
      </c>
      <c r="C194" s="41" t="e">
        <f t="shared" si="67"/>
        <v>#DIV/0!</v>
      </c>
      <c r="D194" s="41" t="e">
        <f t="shared" si="67"/>
        <v>#DIV/0!</v>
      </c>
      <c r="E194" s="41" t="e">
        <f t="shared" si="67"/>
        <v>#DIV/0!</v>
      </c>
      <c r="F194" s="41" t="e">
        <f t="shared" si="67"/>
        <v>#DIV/0!</v>
      </c>
      <c r="G194" s="41" t="e">
        <f t="shared" si="67"/>
        <v>#DIV/0!</v>
      </c>
      <c r="H194" s="41" t="e">
        <f t="shared" si="67"/>
        <v>#DIV/0!</v>
      </c>
      <c r="I194" s="41" t="e">
        <f t="shared" si="67"/>
        <v>#DIV/0!</v>
      </c>
      <c r="J194" s="41" t="e">
        <f t="shared" si="67"/>
        <v>#DIV/0!</v>
      </c>
      <c r="K194" s="41" t="e">
        <f t="shared" si="67"/>
        <v>#DIV/0!</v>
      </c>
      <c r="L194" s="41" t="e">
        <f t="shared" si="67"/>
        <v>#DIV/0!</v>
      </c>
      <c r="M194" s="41" t="e">
        <f t="shared" si="67"/>
        <v>#DIV/0!</v>
      </c>
      <c r="N194" s="29" t="e">
        <f t="shared" si="67"/>
        <v>#DIV/0!</v>
      </c>
    </row>
    <row r="195" spans="1:14" x14ac:dyDescent="0.25">
      <c r="A195" s="27" t="s">
        <v>81</v>
      </c>
      <c r="B195" s="41">
        <f t="shared" ref="B195:N195" si="68">MIN(B185:B190)</f>
        <v>29.8</v>
      </c>
      <c r="C195" s="41">
        <f t="shared" si="68"/>
        <v>0</v>
      </c>
      <c r="D195" s="41">
        <f t="shared" si="68"/>
        <v>0</v>
      </c>
      <c r="E195" s="41">
        <f t="shared" si="68"/>
        <v>0</v>
      </c>
      <c r="F195" s="41">
        <f t="shared" si="68"/>
        <v>0</v>
      </c>
      <c r="G195" s="41">
        <f t="shared" si="68"/>
        <v>0</v>
      </c>
      <c r="H195" s="41">
        <f t="shared" si="68"/>
        <v>24.17</v>
      </c>
      <c r="I195" s="41">
        <f t="shared" si="68"/>
        <v>27.67</v>
      </c>
      <c r="J195" s="41">
        <f t="shared" si="68"/>
        <v>29.26</v>
      </c>
      <c r="K195" s="41">
        <f t="shared" si="68"/>
        <v>29.24</v>
      </c>
      <c r="L195" s="41">
        <f t="shared" si="68"/>
        <v>29.16</v>
      </c>
      <c r="M195" s="41">
        <f t="shared" si="68"/>
        <v>29.76</v>
      </c>
      <c r="N195" s="29">
        <f t="shared" si="68"/>
        <v>0</v>
      </c>
    </row>
    <row r="196" spans="1:14" x14ac:dyDescent="0.25">
      <c r="A196" s="27" t="s">
        <v>82</v>
      </c>
      <c r="B196" s="41">
        <f t="shared" ref="B196:N196" si="69">MAX(B185:B190)</f>
        <v>29.8</v>
      </c>
      <c r="C196" s="41">
        <f t="shared" si="69"/>
        <v>0</v>
      </c>
      <c r="D196" s="41">
        <f t="shared" si="69"/>
        <v>0</v>
      </c>
      <c r="E196" s="41">
        <f t="shared" si="69"/>
        <v>0</v>
      </c>
      <c r="F196" s="41">
        <f t="shared" si="69"/>
        <v>0</v>
      </c>
      <c r="G196" s="41">
        <f t="shared" si="69"/>
        <v>0</v>
      </c>
      <c r="H196" s="41">
        <f t="shared" si="69"/>
        <v>24.17</v>
      </c>
      <c r="I196" s="41">
        <f t="shared" si="69"/>
        <v>27.67</v>
      </c>
      <c r="J196" s="41">
        <f t="shared" si="69"/>
        <v>29.26</v>
      </c>
      <c r="K196" s="41">
        <f t="shared" si="69"/>
        <v>29.24</v>
      </c>
      <c r="L196" s="41">
        <f t="shared" si="69"/>
        <v>29.16</v>
      </c>
      <c r="M196" s="41">
        <f t="shared" si="69"/>
        <v>29.76</v>
      </c>
      <c r="N196" s="29">
        <f t="shared" si="69"/>
        <v>0</v>
      </c>
    </row>
    <row r="197" spans="1:14" x14ac:dyDescent="0.25">
      <c r="A197" s="27" t="s">
        <v>83</v>
      </c>
      <c r="B197" s="41">
        <f t="shared" ref="B197:N197" si="70">QUARTILE(B185:B190,1)</f>
        <v>29.8</v>
      </c>
      <c r="C197" s="41" t="e">
        <f t="shared" si="70"/>
        <v>#NUM!</v>
      </c>
      <c r="D197" s="41" t="e">
        <f t="shared" si="70"/>
        <v>#NUM!</v>
      </c>
      <c r="E197" s="41" t="e">
        <f t="shared" si="70"/>
        <v>#NUM!</v>
      </c>
      <c r="F197" s="41" t="e">
        <f t="shared" si="70"/>
        <v>#NUM!</v>
      </c>
      <c r="G197" s="41" t="e">
        <f t="shared" si="70"/>
        <v>#NUM!</v>
      </c>
      <c r="H197" s="41">
        <f t="shared" si="70"/>
        <v>24.17</v>
      </c>
      <c r="I197" s="41">
        <f t="shared" si="70"/>
        <v>27.67</v>
      </c>
      <c r="J197" s="41">
        <f t="shared" si="70"/>
        <v>29.26</v>
      </c>
      <c r="K197" s="41">
        <f t="shared" si="70"/>
        <v>29.24</v>
      </c>
      <c r="L197" s="41">
        <f t="shared" si="70"/>
        <v>29.16</v>
      </c>
      <c r="M197" s="41">
        <f t="shared" si="70"/>
        <v>29.76</v>
      </c>
      <c r="N197" s="29" t="e">
        <f t="shared" si="70"/>
        <v>#NUM!</v>
      </c>
    </row>
    <row r="198" spans="1:14" x14ac:dyDescent="0.25">
      <c r="A198" s="27" t="s">
        <v>84</v>
      </c>
      <c r="B198" s="41">
        <f t="shared" ref="B198:N198" si="71">QUARTILE(B185:B190,2)</f>
        <v>29.8</v>
      </c>
      <c r="C198" s="41" t="e">
        <f t="shared" si="71"/>
        <v>#NUM!</v>
      </c>
      <c r="D198" s="41" t="e">
        <f t="shared" si="71"/>
        <v>#NUM!</v>
      </c>
      <c r="E198" s="41" t="e">
        <f t="shared" si="71"/>
        <v>#NUM!</v>
      </c>
      <c r="F198" s="41" t="e">
        <f t="shared" si="71"/>
        <v>#NUM!</v>
      </c>
      <c r="G198" s="41" t="e">
        <f t="shared" si="71"/>
        <v>#NUM!</v>
      </c>
      <c r="H198" s="41">
        <f t="shared" si="71"/>
        <v>24.17</v>
      </c>
      <c r="I198" s="41">
        <f t="shared" si="71"/>
        <v>27.67</v>
      </c>
      <c r="J198" s="41">
        <f t="shared" si="71"/>
        <v>29.26</v>
      </c>
      <c r="K198" s="41">
        <f t="shared" si="71"/>
        <v>29.24</v>
      </c>
      <c r="L198" s="41">
        <f t="shared" si="71"/>
        <v>29.16</v>
      </c>
      <c r="M198" s="41">
        <f t="shared" si="71"/>
        <v>29.76</v>
      </c>
      <c r="N198" s="29" t="e">
        <f t="shared" si="71"/>
        <v>#NUM!</v>
      </c>
    </row>
    <row r="199" spans="1:14" x14ac:dyDescent="0.25">
      <c r="A199" s="27" t="s">
        <v>85</v>
      </c>
      <c r="B199" s="41">
        <f t="shared" ref="B199:N199" si="72">QUARTILE(B185:B190,3)</f>
        <v>29.8</v>
      </c>
      <c r="C199" s="41" t="e">
        <f t="shared" si="72"/>
        <v>#NUM!</v>
      </c>
      <c r="D199" s="41" t="e">
        <f t="shared" si="72"/>
        <v>#NUM!</v>
      </c>
      <c r="E199" s="41" t="e">
        <f t="shared" si="72"/>
        <v>#NUM!</v>
      </c>
      <c r="F199" s="41" t="e">
        <f t="shared" si="72"/>
        <v>#NUM!</v>
      </c>
      <c r="G199" s="41" t="e">
        <f t="shared" si="72"/>
        <v>#NUM!</v>
      </c>
      <c r="H199" s="41">
        <f t="shared" si="72"/>
        <v>24.17</v>
      </c>
      <c r="I199" s="41">
        <f t="shared" si="72"/>
        <v>27.67</v>
      </c>
      <c r="J199" s="41">
        <f t="shared" si="72"/>
        <v>29.26</v>
      </c>
      <c r="K199" s="41">
        <f t="shared" si="72"/>
        <v>29.24</v>
      </c>
      <c r="L199" s="41">
        <f t="shared" si="72"/>
        <v>29.16</v>
      </c>
      <c r="M199" s="41">
        <f t="shared" si="72"/>
        <v>29.76</v>
      </c>
      <c r="N199" s="29" t="e">
        <f t="shared" si="72"/>
        <v>#NUM!</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346"/>
  <sheetViews>
    <sheetView topLeftCell="A116" zoomScale="75" zoomScaleNormal="75" workbookViewId="0">
      <selection activeCell="B146" sqref="B146:K146"/>
    </sheetView>
  </sheetViews>
  <sheetFormatPr defaultRowHeight="15" x14ac:dyDescent="0.25"/>
  <cols>
    <col min="2" max="13" width="9.140625" style="37"/>
    <col min="14" max="14" width="9.140625" style="3"/>
  </cols>
  <sheetData>
    <row r="1" spans="1:14" ht="15.75" x14ac:dyDescent="0.25">
      <c r="A1" s="23" t="s">
        <v>149</v>
      </c>
    </row>
    <row r="2" spans="1:14" ht="15.75" x14ac:dyDescent="0.25">
      <c r="A2" s="24" t="s">
        <v>64</v>
      </c>
      <c r="B2" s="48" t="s">
        <v>65</v>
      </c>
      <c r="C2" s="48" t="s">
        <v>66</v>
      </c>
      <c r="D2" s="48" t="s">
        <v>67</v>
      </c>
      <c r="E2" s="48" t="s">
        <v>68</v>
      </c>
      <c r="F2" s="48" t="s">
        <v>69</v>
      </c>
      <c r="G2" s="48" t="s">
        <v>70</v>
      </c>
      <c r="H2" s="48" t="s">
        <v>71</v>
      </c>
      <c r="I2" s="48" t="s">
        <v>72</v>
      </c>
      <c r="J2" s="48" t="s">
        <v>73</v>
      </c>
      <c r="K2" s="48" t="s">
        <v>74</v>
      </c>
      <c r="L2" s="48" t="s">
        <v>75</v>
      </c>
      <c r="M2" s="48" t="s">
        <v>76</v>
      </c>
      <c r="N2" s="26" t="s">
        <v>77</v>
      </c>
    </row>
    <row r="3" spans="1:14" x14ac:dyDescent="0.25">
      <c r="A3" s="27">
        <v>1975</v>
      </c>
      <c r="B3" s="41">
        <v>26.78</v>
      </c>
      <c r="C3" s="41">
        <v>26.73</v>
      </c>
      <c r="D3" s="41">
        <v>27.48</v>
      </c>
      <c r="E3" s="41">
        <v>27.81</v>
      </c>
      <c r="F3" s="41">
        <v>28.59</v>
      </c>
      <c r="G3" s="41">
        <v>28.56</v>
      </c>
      <c r="H3" s="41">
        <v>28.22</v>
      </c>
      <c r="I3" s="41">
        <v>27.72</v>
      </c>
      <c r="J3" s="41">
        <v>28.37</v>
      </c>
      <c r="K3" s="41">
        <v>28.06</v>
      </c>
      <c r="L3" s="41">
        <v>27.75</v>
      </c>
      <c r="M3" s="41">
        <v>26.23</v>
      </c>
      <c r="N3" s="73">
        <f>AVERAGE(B3:M3)</f>
        <v>27.691666666666666</v>
      </c>
    </row>
    <row r="4" spans="1:14" x14ac:dyDescent="0.25">
      <c r="A4" s="27">
        <v>1976</v>
      </c>
      <c r="B4" s="41">
        <v>26.14</v>
      </c>
      <c r="C4" s="41">
        <v>26.27</v>
      </c>
      <c r="D4" s="41">
        <v>26.91</v>
      </c>
      <c r="E4" s="41">
        <v>27.86</v>
      </c>
      <c r="F4" s="41">
        <v>28.26</v>
      </c>
      <c r="G4" s="41">
        <v>28.51</v>
      </c>
      <c r="H4" s="41">
        <v>28.33</v>
      </c>
      <c r="I4" s="41">
        <v>27.98</v>
      </c>
      <c r="J4" s="41">
        <v>27.86</v>
      </c>
      <c r="K4" s="41">
        <v>28.59</v>
      </c>
      <c r="L4" s="41">
        <v>28.17</v>
      </c>
      <c r="M4" s="41">
        <v>27.72</v>
      </c>
      <c r="N4" s="73">
        <f t="shared" ref="N4:N46" si="0">AVERAGE(B4:M4)</f>
        <v>27.716666666666658</v>
      </c>
    </row>
    <row r="5" spans="1:14" x14ac:dyDescent="0.25">
      <c r="A5" s="27">
        <v>1977</v>
      </c>
      <c r="B5" s="41">
        <v>26.85</v>
      </c>
      <c r="C5" s="41">
        <v>26.88</v>
      </c>
      <c r="D5" s="41">
        <v>27.03</v>
      </c>
      <c r="E5" s="41">
        <v>27.61</v>
      </c>
      <c r="F5" s="41">
        <v>29.24</v>
      </c>
      <c r="G5" s="41">
        <v>28.63</v>
      </c>
      <c r="H5" s="41">
        <v>27.71</v>
      </c>
      <c r="I5" s="41">
        <v>27.9</v>
      </c>
      <c r="J5" s="41">
        <v>28.09</v>
      </c>
      <c r="K5" s="41">
        <v>28.09</v>
      </c>
      <c r="L5" s="41">
        <v>27.64</v>
      </c>
      <c r="M5" s="41">
        <v>28.09</v>
      </c>
      <c r="N5" s="73">
        <f t="shared" si="0"/>
        <v>27.813333333333333</v>
      </c>
    </row>
    <row r="6" spans="1:14" x14ac:dyDescent="0.25">
      <c r="A6" s="27">
        <v>1978</v>
      </c>
      <c r="B6" s="41">
        <v>26.95</v>
      </c>
      <c r="C6" s="41">
        <v>26.92</v>
      </c>
      <c r="D6" s="41">
        <v>27.73</v>
      </c>
      <c r="E6" s="41">
        <v>28.16</v>
      </c>
      <c r="F6" s="41">
        <v>28.54</v>
      </c>
      <c r="G6" s="41">
        <v>28.49</v>
      </c>
      <c r="H6" s="41">
        <v>27.93</v>
      </c>
      <c r="I6" s="41">
        <v>28.43</v>
      </c>
      <c r="J6" s="41">
        <v>28.23</v>
      </c>
      <c r="K6" s="41">
        <v>28.26</v>
      </c>
      <c r="L6" s="41">
        <v>27.98</v>
      </c>
      <c r="M6" s="41">
        <v>27.39</v>
      </c>
      <c r="N6" s="73">
        <f t="shared" si="0"/>
        <v>27.917500000000004</v>
      </c>
    </row>
    <row r="7" spans="1:14" x14ac:dyDescent="0.25">
      <c r="A7" s="27">
        <v>1979</v>
      </c>
      <c r="B7" s="41">
        <v>26.67</v>
      </c>
      <c r="C7" s="41">
        <v>26.81</v>
      </c>
      <c r="D7" s="41">
        <v>27.34</v>
      </c>
      <c r="E7" s="41">
        <v>27.71</v>
      </c>
      <c r="F7" s="41">
        <v>28.79</v>
      </c>
      <c r="G7" s="41">
        <v>28.69</v>
      </c>
      <c r="H7" s="41">
        <v>28.51</v>
      </c>
      <c r="I7" s="41">
        <v>28.25</v>
      </c>
      <c r="J7" s="41">
        <v>28.35</v>
      </c>
      <c r="K7" s="41">
        <v>28.36</v>
      </c>
      <c r="L7" s="41">
        <v>27.85</v>
      </c>
      <c r="M7" s="41">
        <v>27.28</v>
      </c>
      <c r="N7" s="73">
        <f t="shared" si="0"/>
        <v>27.884166666666669</v>
      </c>
    </row>
    <row r="8" spans="1:14" x14ac:dyDescent="0.25">
      <c r="A8" s="27">
        <v>1980</v>
      </c>
      <c r="B8" s="41">
        <v>27.05</v>
      </c>
      <c r="C8" s="41">
        <v>27.75</v>
      </c>
      <c r="D8" s="41">
        <v>27.72</v>
      </c>
      <c r="E8" s="41">
        <v>28.67</v>
      </c>
      <c r="F8" s="41">
        <v>29.85</v>
      </c>
      <c r="G8" s="41">
        <v>29.44</v>
      </c>
      <c r="H8" s="41">
        <v>28.87</v>
      </c>
      <c r="I8" s="41">
        <v>29.26</v>
      </c>
      <c r="J8" s="41">
        <v>28.84</v>
      </c>
      <c r="K8" s="41"/>
      <c r="L8" s="41"/>
      <c r="M8" s="41"/>
      <c r="N8" s="73">
        <f t="shared" si="0"/>
        <v>28.605555555555554</v>
      </c>
    </row>
    <row r="9" spans="1:14" x14ac:dyDescent="0.25">
      <c r="A9" s="27">
        <v>1981</v>
      </c>
      <c r="B9" s="41"/>
      <c r="C9" s="41"/>
      <c r="D9" s="41"/>
      <c r="E9" s="41"/>
      <c r="F9" s="41"/>
      <c r="G9" s="41"/>
      <c r="H9" s="41"/>
      <c r="I9" s="41"/>
      <c r="J9" s="41"/>
      <c r="K9" s="41"/>
      <c r="L9" s="41"/>
      <c r="M9" s="41"/>
      <c r="N9" s="73"/>
    </row>
    <row r="10" spans="1:14" x14ac:dyDescent="0.25">
      <c r="A10" s="27">
        <v>1982</v>
      </c>
      <c r="B10" s="41"/>
      <c r="C10" s="41"/>
      <c r="D10" s="41"/>
      <c r="E10" s="41"/>
      <c r="F10" s="41"/>
      <c r="G10" s="41"/>
      <c r="H10" s="41"/>
      <c r="I10" s="41"/>
      <c r="J10" s="41"/>
      <c r="K10" s="41"/>
      <c r="L10" s="41"/>
      <c r="M10" s="41"/>
      <c r="N10" s="73"/>
    </row>
    <row r="11" spans="1:14" x14ac:dyDescent="0.25">
      <c r="A11" s="27">
        <v>1983</v>
      </c>
      <c r="B11" s="41"/>
      <c r="C11" s="41"/>
      <c r="D11" s="41"/>
      <c r="E11" s="41"/>
      <c r="F11" s="41"/>
      <c r="G11" s="41"/>
      <c r="H11" s="41"/>
      <c r="I11" s="41"/>
      <c r="J11" s="41"/>
      <c r="K11" s="41"/>
      <c r="L11" s="41"/>
      <c r="M11" s="41"/>
      <c r="N11" s="73"/>
    </row>
    <row r="12" spans="1:14" x14ac:dyDescent="0.25">
      <c r="A12" s="27">
        <v>1984</v>
      </c>
      <c r="B12" s="41"/>
      <c r="C12" s="41"/>
      <c r="D12" s="41"/>
      <c r="E12" s="41">
        <v>28.86</v>
      </c>
      <c r="F12" s="41">
        <v>29.29</v>
      </c>
      <c r="G12" s="41">
        <v>29.05</v>
      </c>
      <c r="H12" s="41">
        <v>28.48</v>
      </c>
      <c r="I12" s="41">
        <v>28.16</v>
      </c>
      <c r="J12" s="41">
        <v>27.9</v>
      </c>
      <c r="K12" s="41">
        <v>28.23</v>
      </c>
      <c r="L12" s="41">
        <v>27.34</v>
      </c>
      <c r="M12" s="41">
        <v>26.53</v>
      </c>
      <c r="N12" s="73">
        <f t="shared" si="0"/>
        <v>28.204444444444444</v>
      </c>
    </row>
    <row r="13" spans="1:14" x14ac:dyDescent="0.25">
      <c r="A13" s="27">
        <v>1985</v>
      </c>
      <c r="B13" s="41">
        <v>25.78</v>
      </c>
      <c r="C13" s="41">
        <v>26.26</v>
      </c>
      <c r="D13" s="41">
        <v>27.12</v>
      </c>
      <c r="E13" s="41">
        <v>28.54</v>
      </c>
      <c r="F13" s="41">
        <v>29.2</v>
      </c>
      <c r="G13" s="41">
        <v>29.08</v>
      </c>
      <c r="H13" s="41">
        <v>28.92</v>
      </c>
      <c r="I13" s="41">
        <v>28.67</v>
      </c>
      <c r="J13" s="41">
        <v>29.32</v>
      </c>
      <c r="K13" s="41">
        <v>28.92</v>
      </c>
      <c r="L13" s="41">
        <v>28.52</v>
      </c>
      <c r="M13" s="41">
        <v>27.99</v>
      </c>
      <c r="N13" s="73">
        <f t="shared" si="0"/>
        <v>28.193333333333339</v>
      </c>
    </row>
    <row r="14" spans="1:14" x14ac:dyDescent="0.25">
      <c r="A14" s="27">
        <v>1986</v>
      </c>
      <c r="B14" s="41">
        <v>26.8</v>
      </c>
      <c r="C14" s="41">
        <v>27.17</v>
      </c>
      <c r="D14" s="41">
        <v>27.87</v>
      </c>
      <c r="E14" s="41">
        <v>28.39</v>
      </c>
      <c r="F14" s="41">
        <v>29.31</v>
      </c>
      <c r="G14" s="41">
        <v>28.94</v>
      </c>
      <c r="H14" s="41">
        <v>28.13</v>
      </c>
      <c r="I14" s="41">
        <v>28.16</v>
      </c>
      <c r="J14" s="41">
        <v>28.23</v>
      </c>
      <c r="K14" s="41">
        <v>27.91</v>
      </c>
      <c r="L14" s="41">
        <v>28.02</v>
      </c>
      <c r="M14" s="41">
        <v>27.36</v>
      </c>
      <c r="N14" s="73">
        <f t="shared" si="0"/>
        <v>28.024166666666662</v>
      </c>
    </row>
    <row r="15" spans="1:14" x14ac:dyDescent="0.25">
      <c r="A15" s="27">
        <v>1987</v>
      </c>
      <c r="B15" s="41">
        <v>27.07</v>
      </c>
      <c r="C15" s="41">
        <v>27.18</v>
      </c>
      <c r="D15" s="41">
        <v>28.08</v>
      </c>
      <c r="E15" s="41">
        <v>28.03</v>
      </c>
      <c r="F15" s="41">
        <v>28.61</v>
      </c>
      <c r="G15" s="41">
        <v>29.04</v>
      </c>
      <c r="H15" s="41">
        <v>28.38</v>
      </c>
      <c r="I15" s="41">
        <v>28.26</v>
      </c>
      <c r="J15" s="41">
        <v>28.39</v>
      </c>
      <c r="K15" s="41">
        <v>28.21</v>
      </c>
      <c r="L15" s="41">
        <v>27.88</v>
      </c>
      <c r="M15" s="41">
        <v>27.84</v>
      </c>
      <c r="N15" s="73">
        <f t="shared" si="0"/>
        <v>28.080833333333327</v>
      </c>
    </row>
    <row r="16" spans="1:14" x14ac:dyDescent="0.25">
      <c r="A16" s="27">
        <v>1988</v>
      </c>
      <c r="B16" s="41">
        <v>27.43</v>
      </c>
      <c r="C16" s="41">
        <v>27.28</v>
      </c>
      <c r="D16" s="41">
        <v>27.31</v>
      </c>
      <c r="E16" s="41">
        <v>28.79</v>
      </c>
      <c r="F16" s="41">
        <v>29.04</v>
      </c>
      <c r="G16" s="41">
        <v>29.07</v>
      </c>
      <c r="H16" s="41">
        <v>28.44</v>
      </c>
      <c r="I16" s="41">
        <v>28.21</v>
      </c>
      <c r="J16" s="41">
        <v>28.29</v>
      </c>
      <c r="K16" s="41">
        <v>27.86</v>
      </c>
      <c r="L16" s="41">
        <v>27.64</v>
      </c>
      <c r="M16" s="41">
        <v>27</v>
      </c>
      <c r="N16" s="73">
        <f t="shared" si="0"/>
        <v>28.029999999999998</v>
      </c>
    </row>
    <row r="17" spans="1:14" x14ac:dyDescent="0.25">
      <c r="A17" s="27">
        <v>1989</v>
      </c>
      <c r="B17" s="41">
        <v>26.44</v>
      </c>
      <c r="C17" s="41">
        <v>26.04</v>
      </c>
      <c r="D17" s="41">
        <v>26.99</v>
      </c>
      <c r="E17" s="41">
        <v>27.63</v>
      </c>
      <c r="F17" s="41">
        <v>28.29</v>
      </c>
      <c r="G17" s="41">
        <v>28.14</v>
      </c>
      <c r="H17" s="41">
        <v>27.81</v>
      </c>
      <c r="I17" s="41">
        <v>27.7</v>
      </c>
      <c r="J17" s="41">
        <v>28.11</v>
      </c>
      <c r="K17" s="41">
        <v>27.93</v>
      </c>
      <c r="L17" s="41">
        <v>27.72</v>
      </c>
      <c r="M17" s="41">
        <v>27.27</v>
      </c>
      <c r="N17" s="73">
        <f t="shared" si="0"/>
        <v>27.505833333333328</v>
      </c>
    </row>
    <row r="18" spans="1:14" x14ac:dyDescent="0.25">
      <c r="A18" s="27">
        <v>1990</v>
      </c>
      <c r="B18" s="41">
        <v>26.54</v>
      </c>
      <c r="C18" s="41">
        <v>26.53</v>
      </c>
      <c r="D18" s="41">
        <v>26.94</v>
      </c>
      <c r="E18" s="41">
        <v>28.09</v>
      </c>
      <c r="F18" s="41">
        <v>27.96</v>
      </c>
      <c r="G18" s="41">
        <v>28.17</v>
      </c>
      <c r="H18" s="41">
        <v>27.85</v>
      </c>
      <c r="I18" s="41">
        <v>28.24</v>
      </c>
      <c r="J18" s="41">
        <v>28.33</v>
      </c>
      <c r="K18" s="41">
        <v>28.1</v>
      </c>
      <c r="L18" s="41">
        <v>28.28</v>
      </c>
      <c r="M18" s="41">
        <v>27.53</v>
      </c>
      <c r="N18" s="73">
        <f t="shared" si="0"/>
        <v>27.713333333333338</v>
      </c>
    </row>
    <row r="19" spans="1:14" x14ac:dyDescent="0.25">
      <c r="A19" s="27">
        <v>1991</v>
      </c>
      <c r="B19" s="41">
        <v>27.3</v>
      </c>
      <c r="C19" s="41">
        <v>26.85</v>
      </c>
      <c r="D19" s="41">
        <v>27.95</v>
      </c>
      <c r="E19" s="41">
        <v>28.65</v>
      </c>
      <c r="F19" s="41">
        <v>28.36</v>
      </c>
      <c r="G19" s="41">
        <v>28.95</v>
      </c>
      <c r="H19" s="41">
        <v>28.67</v>
      </c>
      <c r="I19" s="41">
        <v>28.2</v>
      </c>
      <c r="J19" s="41">
        <v>28.37</v>
      </c>
      <c r="K19" s="41">
        <v>28.36</v>
      </c>
      <c r="L19" s="41"/>
      <c r="M19" s="41">
        <v>26.84</v>
      </c>
      <c r="N19" s="73">
        <f t="shared" si="0"/>
        <v>28.045454545454547</v>
      </c>
    </row>
    <row r="20" spans="1:14" x14ac:dyDescent="0.25">
      <c r="A20" s="27">
        <v>1992</v>
      </c>
      <c r="B20" s="41">
        <v>26.84</v>
      </c>
      <c r="C20" s="41">
        <v>27.29</v>
      </c>
      <c r="D20" s="41">
        <v>28.01</v>
      </c>
      <c r="E20" s="41">
        <v>28.54</v>
      </c>
      <c r="F20" s="41">
        <v>28.33</v>
      </c>
      <c r="G20" s="41">
        <v>29.66</v>
      </c>
      <c r="H20" s="41">
        <v>28.66</v>
      </c>
      <c r="I20" s="41">
        <v>27.96</v>
      </c>
      <c r="J20" s="41">
        <v>27.99</v>
      </c>
      <c r="K20" s="41">
        <v>28.29</v>
      </c>
      <c r="L20" s="41">
        <v>28.21</v>
      </c>
      <c r="M20" s="41">
        <v>27.87</v>
      </c>
      <c r="N20" s="73">
        <f t="shared" si="0"/>
        <v>28.137499999999999</v>
      </c>
    </row>
    <row r="21" spans="1:14" x14ac:dyDescent="0.25">
      <c r="A21" s="27">
        <v>1993</v>
      </c>
      <c r="B21" s="41">
        <v>27.3</v>
      </c>
      <c r="C21" s="41">
        <v>27.23</v>
      </c>
      <c r="D21" s="41">
        <v>27.85</v>
      </c>
      <c r="E21" s="41">
        <v>29.13</v>
      </c>
      <c r="F21" s="41">
        <v>29.44</v>
      </c>
      <c r="G21" s="41">
        <v>29.17</v>
      </c>
      <c r="H21" s="41">
        <v>28.47</v>
      </c>
      <c r="I21" s="41">
        <v>28.44</v>
      </c>
      <c r="J21" s="41">
        <v>27.97</v>
      </c>
      <c r="K21" s="41">
        <v>28.4</v>
      </c>
      <c r="L21" s="41">
        <v>27.59</v>
      </c>
      <c r="M21" s="41">
        <v>27.4</v>
      </c>
      <c r="N21" s="73">
        <f t="shared" si="0"/>
        <v>28.19916666666666</v>
      </c>
    </row>
    <row r="22" spans="1:14" x14ac:dyDescent="0.25">
      <c r="A22" s="27">
        <v>1994</v>
      </c>
      <c r="B22" s="41">
        <v>26.91</v>
      </c>
      <c r="C22" s="41">
        <v>27.02</v>
      </c>
      <c r="D22" s="41">
        <v>27.45</v>
      </c>
      <c r="E22" s="41">
        <v>28.33</v>
      </c>
      <c r="F22" s="41">
        <v>28.63</v>
      </c>
      <c r="G22" s="41">
        <v>28.4</v>
      </c>
      <c r="H22" s="41">
        <v>27.99</v>
      </c>
      <c r="I22" s="41">
        <v>28.03</v>
      </c>
      <c r="J22" s="41">
        <v>28.07</v>
      </c>
      <c r="K22" s="41">
        <v>28.45</v>
      </c>
      <c r="L22" s="41">
        <v>27.81</v>
      </c>
      <c r="M22" s="41">
        <v>27.48</v>
      </c>
      <c r="N22" s="73">
        <f t="shared" si="0"/>
        <v>27.880833333333339</v>
      </c>
    </row>
    <row r="23" spans="1:14" x14ac:dyDescent="0.25">
      <c r="A23" s="27">
        <v>1995</v>
      </c>
      <c r="B23" s="41">
        <v>27.19</v>
      </c>
      <c r="C23" s="41">
        <v>27.25</v>
      </c>
      <c r="D23" s="41">
        <v>28.27</v>
      </c>
      <c r="E23" s="41">
        <v>28.89</v>
      </c>
      <c r="F23" s="41">
        <v>28.94</v>
      </c>
      <c r="G23" s="41">
        <v>29.33</v>
      </c>
      <c r="H23" s="41">
        <v>28.69</v>
      </c>
      <c r="I23" s="41">
        <v>29.06</v>
      </c>
      <c r="J23" s="41">
        <v>29.11</v>
      </c>
      <c r="K23" s="41">
        <v>28.42</v>
      </c>
      <c r="L23" s="41">
        <v>28.01</v>
      </c>
      <c r="M23" s="41">
        <v>27.38</v>
      </c>
      <c r="N23" s="73">
        <f t="shared" si="0"/>
        <v>28.378333333333334</v>
      </c>
    </row>
    <row r="24" spans="1:14" x14ac:dyDescent="0.25">
      <c r="A24" s="27">
        <v>1996</v>
      </c>
      <c r="B24" s="41">
        <v>27.01</v>
      </c>
      <c r="C24" s="41">
        <v>26.95</v>
      </c>
      <c r="D24" s="41">
        <v>27.52</v>
      </c>
      <c r="E24" s="41">
        <v>28.21</v>
      </c>
      <c r="F24" s="41">
        <v>28.57</v>
      </c>
      <c r="G24" s="41">
        <v>28.53</v>
      </c>
      <c r="H24" s="41">
        <v>28.05</v>
      </c>
      <c r="I24" s="41">
        <v>27.95</v>
      </c>
      <c r="J24" s="41">
        <v>28.57</v>
      </c>
      <c r="K24" s="41">
        <v>27.98</v>
      </c>
      <c r="L24" s="41">
        <v>27.59</v>
      </c>
      <c r="M24" s="41">
        <v>26.71</v>
      </c>
      <c r="N24" s="73">
        <f t="shared" si="0"/>
        <v>27.803333333333327</v>
      </c>
    </row>
    <row r="25" spans="1:14" x14ac:dyDescent="0.25">
      <c r="A25" s="27">
        <v>1997</v>
      </c>
      <c r="B25" s="41">
        <v>26.93</v>
      </c>
      <c r="C25" s="41">
        <v>26.91</v>
      </c>
      <c r="D25" s="41">
        <v>27.16</v>
      </c>
      <c r="E25" s="41">
        <v>27.99</v>
      </c>
      <c r="F25" s="41">
        <v>28.13</v>
      </c>
      <c r="G25" s="41">
        <v>28.8</v>
      </c>
      <c r="H25" s="41">
        <v>28.5</v>
      </c>
      <c r="I25" s="41">
        <v>28.51</v>
      </c>
      <c r="J25" s="41">
        <v>28.44</v>
      </c>
      <c r="K25" s="41">
        <v>28.42</v>
      </c>
      <c r="L25" s="41">
        <v>27.73</v>
      </c>
      <c r="M25" s="41">
        <v>27.78</v>
      </c>
      <c r="N25" s="73">
        <f t="shared" si="0"/>
        <v>27.941666666666674</v>
      </c>
    </row>
    <row r="26" spans="1:14" x14ac:dyDescent="0.25">
      <c r="A26" s="27">
        <v>1998</v>
      </c>
      <c r="B26" s="41">
        <v>27.36</v>
      </c>
      <c r="C26" s="41">
        <v>27.56</v>
      </c>
      <c r="D26" s="41">
        <v>28.23</v>
      </c>
      <c r="E26" s="41">
        <v>28.67</v>
      </c>
      <c r="F26" s="41">
        <v>28.76</v>
      </c>
      <c r="G26" s="41">
        <v>28.79</v>
      </c>
      <c r="H26" s="41">
        <v>28.17</v>
      </c>
      <c r="I26" s="41">
        <v>28.25</v>
      </c>
      <c r="J26" s="41">
        <v>28.96</v>
      </c>
      <c r="K26" s="41">
        <v>29.11</v>
      </c>
      <c r="L26" s="41">
        <v>28.49</v>
      </c>
      <c r="M26" s="41">
        <v>27.46</v>
      </c>
      <c r="N26" s="73">
        <f t="shared" si="0"/>
        <v>28.317499999999999</v>
      </c>
    </row>
    <row r="27" spans="1:14" x14ac:dyDescent="0.25">
      <c r="A27" s="27">
        <v>1999</v>
      </c>
      <c r="B27" s="41">
        <v>27.15</v>
      </c>
      <c r="C27" s="41">
        <v>26.99</v>
      </c>
      <c r="D27" s="41">
        <v>27.4</v>
      </c>
      <c r="E27" s="41">
        <v>28.07</v>
      </c>
      <c r="F27" s="41">
        <v>29.13</v>
      </c>
      <c r="G27" s="41">
        <v>29.04</v>
      </c>
      <c r="H27" s="41">
        <v>28.41</v>
      </c>
      <c r="I27" s="41">
        <v>28.52</v>
      </c>
      <c r="J27" s="41">
        <v>28.42</v>
      </c>
      <c r="K27" s="41">
        <v>27.93</v>
      </c>
      <c r="L27" s="41">
        <v>27.23</v>
      </c>
      <c r="M27" s="41">
        <v>26.37</v>
      </c>
      <c r="N27" s="73">
        <f t="shared" si="0"/>
        <v>27.888333333333335</v>
      </c>
    </row>
    <row r="28" spans="1:14" x14ac:dyDescent="0.25">
      <c r="A28" s="27">
        <v>2000</v>
      </c>
      <c r="B28" s="41">
        <v>26.24</v>
      </c>
      <c r="C28" s="41">
        <v>26.45</v>
      </c>
      <c r="D28" s="41">
        <v>27.08</v>
      </c>
      <c r="E28" s="41">
        <v>27.56</v>
      </c>
      <c r="F28" s="41"/>
      <c r="G28" s="41"/>
      <c r="H28" s="41">
        <v>27.95</v>
      </c>
      <c r="I28" s="41">
        <v>29.77</v>
      </c>
      <c r="J28" s="41">
        <v>29.28</v>
      </c>
      <c r="K28" s="41">
        <v>28.72</v>
      </c>
      <c r="L28" s="41">
        <v>28.55</v>
      </c>
      <c r="M28" s="41">
        <v>27.76</v>
      </c>
      <c r="N28" s="73">
        <f t="shared" si="0"/>
        <v>27.936</v>
      </c>
    </row>
    <row r="29" spans="1:14" x14ac:dyDescent="0.25">
      <c r="A29" s="27">
        <v>2001</v>
      </c>
      <c r="B29" s="41">
        <v>26.93</v>
      </c>
      <c r="C29" s="41">
        <v>26.68</v>
      </c>
      <c r="D29" s="41">
        <v>27.37</v>
      </c>
      <c r="E29" s="41">
        <v>27.69</v>
      </c>
      <c r="F29" s="41">
        <v>28.89</v>
      </c>
      <c r="G29" s="41">
        <v>28.91</v>
      </c>
      <c r="H29" s="41">
        <v>28.14</v>
      </c>
      <c r="I29" s="41">
        <v>28.59</v>
      </c>
      <c r="J29" s="41">
        <v>28.67</v>
      </c>
      <c r="K29" s="41">
        <v>28.86</v>
      </c>
      <c r="L29" s="41">
        <v>27.42</v>
      </c>
      <c r="M29" s="41">
        <v>27.59</v>
      </c>
      <c r="N29" s="73">
        <f t="shared" si="0"/>
        <v>27.978333333333335</v>
      </c>
    </row>
    <row r="30" spans="1:14" x14ac:dyDescent="0.25">
      <c r="A30" s="27">
        <v>2002</v>
      </c>
      <c r="B30" s="41">
        <v>27.79</v>
      </c>
      <c r="C30" s="41">
        <v>27.46</v>
      </c>
      <c r="D30" s="41">
        <v>28.49</v>
      </c>
      <c r="E30" s="41">
        <v>29.04</v>
      </c>
      <c r="F30" s="41">
        <v>29.3</v>
      </c>
      <c r="G30" s="41">
        <v>29.96</v>
      </c>
      <c r="H30" s="41">
        <v>29.05</v>
      </c>
      <c r="I30" s="41">
        <v>28.82</v>
      </c>
      <c r="J30" s="41">
        <v>29.96</v>
      </c>
      <c r="K30" s="41">
        <v>29.46</v>
      </c>
      <c r="L30" s="41">
        <v>28.91</v>
      </c>
      <c r="M30" s="41">
        <v>28.2</v>
      </c>
      <c r="N30" s="73">
        <f t="shared" si="0"/>
        <v>28.87</v>
      </c>
    </row>
    <row r="31" spans="1:14" x14ac:dyDescent="0.25">
      <c r="A31" s="27">
        <v>2003</v>
      </c>
      <c r="B31" s="41">
        <v>28.16</v>
      </c>
      <c r="C31" s="41">
        <v>28.27</v>
      </c>
      <c r="D31" s="41">
        <v>28.78</v>
      </c>
      <c r="E31" s="41">
        <v>29.83</v>
      </c>
      <c r="F31" s="41">
        <v>29.11</v>
      </c>
      <c r="G31" s="41">
        <v>29.27</v>
      </c>
      <c r="H31" s="41">
        <v>28.93</v>
      </c>
      <c r="I31" s="41">
        <v>28.95</v>
      </c>
      <c r="J31" s="41">
        <v>29.93</v>
      </c>
      <c r="K31" s="41">
        <v>29.8</v>
      </c>
      <c r="L31" s="41">
        <v>29.26</v>
      </c>
      <c r="M31" s="41">
        <v>28.09</v>
      </c>
      <c r="N31" s="73">
        <f t="shared" si="0"/>
        <v>29.031666666666666</v>
      </c>
    </row>
    <row r="32" spans="1:14" x14ac:dyDescent="0.25">
      <c r="A32" s="27">
        <v>2004</v>
      </c>
      <c r="B32" s="41">
        <v>27.96</v>
      </c>
      <c r="C32" s="41">
        <v>28.49</v>
      </c>
      <c r="D32" s="41">
        <v>28.13</v>
      </c>
      <c r="E32" s="41">
        <v>29.19</v>
      </c>
      <c r="F32" s="41">
        <v>28.95</v>
      </c>
      <c r="G32" s="41">
        <v>29.08</v>
      </c>
      <c r="H32" s="41">
        <v>28.95</v>
      </c>
      <c r="I32" s="41">
        <v>29.06</v>
      </c>
      <c r="J32" s="41">
        <v>29.21</v>
      </c>
      <c r="K32" s="41">
        <v>29.59</v>
      </c>
      <c r="L32" s="41">
        <v>28.66</v>
      </c>
      <c r="M32" s="41">
        <v>27.94</v>
      </c>
      <c r="N32" s="73">
        <f t="shared" si="0"/>
        <v>28.767499999999998</v>
      </c>
    </row>
    <row r="33" spans="1:14" x14ac:dyDescent="0.25">
      <c r="A33" s="27">
        <v>2005</v>
      </c>
      <c r="B33" s="41">
        <v>27.52</v>
      </c>
      <c r="C33" s="41">
        <v>27.41</v>
      </c>
      <c r="D33" s="41">
        <v>29.31</v>
      </c>
      <c r="E33" s="41">
        <v>29.58</v>
      </c>
      <c r="F33" s="41">
        <v>29.64</v>
      </c>
      <c r="G33" s="41">
        <v>30.39</v>
      </c>
      <c r="H33" s="41">
        <v>30.41</v>
      </c>
      <c r="I33" s="41">
        <v>29.73</v>
      </c>
      <c r="J33" s="41">
        <v>29.53</v>
      </c>
      <c r="K33" s="41">
        <v>29.28</v>
      </c>
      <c r="L33" s="41">
        <v>27.94</v>
      </c>
      <c r="M33" s="41">
        <v>27.34</v>
      </c>
      <c r="N33" s="73">
        <f t="shared" si="0"/>
        <v>29.006666666666661</v>
      </c>
    </row>
    <row r="34" spans="1:14" x14ac:dyDescent="0.25">
      <c r="A34" s="27">
        <v>2006</v>
      </c>
      <c r="B34" s="41">
        <v>27.43</v>
      </c>
      <c r="C34" s="41">
        <v>27.77</v>
      </c>
      <c r="D34" s="41">
        <v>27.98</v>
      </c>
      <c r="E34" s="41">
        <v>28.47</v>
      </c>
      <c r="F34" s="41">
        <v>28.84</v>
      </c>
      <c r="G34" s="41">
        <v>29.3</v>
      </c>
      <c r="H34" s="41">
        <v>29.15</v>
      </c>
      <c r="I34" s="41">
        <v>28.87</v>
      </c>
      <c r="J34" s="41">
        <v>29.07</v>
      </c>
      <c r="K34" s="41"/>
      <c r="L34" s="41"/>
      <c r="M34" s="41"/>
      <c r="N34" s="73">
        <f t="shared" si="0"/>
        <v>28.542222222222229</v>
      </c>
    </row>
    <row r="35" spans="1:14" x14ac:dyDescent="0.25">
      <c r="A35" s="27">
        <v>2007</v>
      </c>
      <c r="B35" s="41">
        <v>27.48</v>
      </c>
      <c r="C35" s="41">
        <v>27.83</v>
      </c>
      <c r="D35" s="41">
        <v>28.41</v>
      </c>
      <c r="E35" s="41">
        <v>29.3</v>
      </c>
      <c r="F35" s="41">
        <v>29.77</v>
      </c>
      <c r="G35" s="41">
        <v>29.62</v>
      </c>
      <c r="H35" s="41">
        <v>29.06</v>
      </c>
      <c r="I35" s="41">
        <v>29.25</v>
      </c>
      <c r="J35" s="41">
        <v>29.47</v>
      </c>
      <c r="K35" s="41">
        <v>29.05</v>
      </c>
      <c r="L35" s="41">
        <v>28.06</v>
      </c>
      <c r="M35" s="41">
        <v>26.98</v>
      </c>
      <c r="N35" s="73">
        <f t="shared" si="0"/>
        <v>28.69</v>
      </c>
    </row>
    <row r="36" spans="1:14" x14ac:dyDescent="0.25">
      <c r="A36" s="27">
        <v>2008</v>
      </c>
      <c r="B36" s="41">
        <v>26.77</v>
      </c>
      <c r="C36" s="41">
        <v>27.34</v>
      </c>
      <c r="D36" s="41">
        <v>28.29</v>
      </c>
      <c r="E36" s="41">
        <v>29.18</v>
      </c>
      <c r="F36" s="41">
        <v>29.19</v>
      </c>
      <c r="G36" s="41">
        <v>27.42</v>
      </c>
      <c r="H36" s="41">
        <v>25.87</v>
      </c>
      <c r="I36" s="41">
        <v>25.91</v>
      </c>
      <c r="J36" s="41">
        <v>26.35</v>
      </c>
      <c r="K36" s="41">
        <v>26.71</v>
      </c>
      <c r="L36" s="41">
        <v>28.21</v>
      </c>
      <c r="M36" s="41">
        <v>27.46</v>
      </c>
      <c r="N36" s="73">
        <f t="shared" si="0"/>
        <v>27.391666666666662</v>
      </c>
    </row>
    <row r="37" spans="1:14" x14ac:dyDescent="0.25">
      <c r="A37" s="27">
        <v>2009</v>
      </c>
      <c r="B37" s="41">
        <v>27.15</v>
      </c>
      <c r="C37" s="41">
        <v>26.98</v>
      </c>
      <c r="D37" s="41">
        <v>27.63</v>
      </c>
      <c r="E37" s="41">
        <v>28.75</v>
      </c>
      <c r="F37" s="41">
        <v>29.19</v>
      </c>
      <c r="G37" s="41">
        <v>29.8</v>
      </c>
      <c r="H37" s="41">
        <v>29.02</v>
      </c>
      <c r="I37" s="41">
        <v>28.95</v>
      </c>
      <c r="J37" s="41">
        <v>29.48</v>
      </c>
      <c r="K37" s="41">
        <v>29.19</v>
      </c>
      <c r="L37" s="41">
        <v>28.33</v>
      </c>
      <c r="M37" s="41">
        <v>28.41</v>
      </c>
      <c r="N37" s="73">
        <f t="shared" si="0"/>
        <v>28.573333333333334</v>
      </c>
    </row>
    <row r="38" spans="1:14" x14ac:dyDescent="0.25">
      <c r="A38" s="27">
        <v>2010</v>
      </c>
      <c r="B38" s="41">
        <v>28.01</v>
      </c>
      <c r="C38" s="41">
        <v>28.4</v>
      </c>
      <c r="D38" s="41">
        <v>28.56</v>
      </c>
      <c r="E38" s="41">
        <v>29.65</v>
      </c>
      <c r="F38" s="41">
        <v>29.88</v>
      </c>
      <c r="G38" s="41">
        <v>30</v>
      </c>
      <c r="H38" s="41">
        <v>29.76</v>
      </c>
      <c r="I38" s="41">
        <v>29.66</v>
      </c>
      <c r="J38" s="41">
        <v>29.18</v>
      </c>
      <c r="K38" s="41">
        <v>28.75</v>
      </c>
      <c r="L38" s="41">
        <v>27.92</v>
      </c>
      <c r="M38" s="41">
        <v>26.22</v>
      </c>
      <c r="N38" s="73">
        <f t="shared" si="0"/>
        <v>28.8325</v>
      </c>
    </row>
    <row r="39" spans="1:14" x14ac:dyDescent="0.25">
      <c r="A39" s="27">
        <v>2011</v>
      </c>
      <c r="B39" s="41">
        <v>27.05</v>
      </c>
      <c r="C39" s="41">
        <v>27.83</v>
      </c>
      <c r="D39" s="41">
        <v>28.07</v>
      </c>
      <c r="E39" s="41">
        <v>28.88</v>
      </c>
      <c r="F39" s="41">
        <v>29.92</v>
      </c>
      <c r="G39" s="41">
        <v>29.89</v>
      </c>
      <c r="H39" s="41">
        <v>29.46</v>
      </c>
      <c r="I39" s="41">
        <v>29.53</v>
      </c>
      <c r="J39" s="41">
        <v>29.84</v>
      </c>
      <c r="K39" s="41">
        <v>29.08</v>
      </c>
      <c r="L39" s="41">
        <v>28.39</v>
      </c>
      <c r="M39" s="41">
        <v>27.49</v>
      </c>
      <c r="N39" s="73">
        <f t="shared" si="0"/>
        <v>28.785833333333329</v>
      </c>
    </row>
    <row r="40" spans="1:14" x14ac:dyDescent="0.25">
      <c r="A40" s="27">
        <v>2012</v>
      </c>
      <c r="B40" s="41">
        <v>27.32</v>
      </c>
      <c r="C40" s="41">
        <v>27.3</v>
      </c>
      <c r="D40" s="41">
        <v>27.38</v>
      </c>
      <c r="E40" s="41">
        <v>28.76</v>
      </c>
      <c r="F40" s="41">
        <v>29.38</v>
      </c>
      <c r="G40" s="41">
        <v>29.68</v>
      </c>
      <c r="H40" s="41">
        <v>28.78</v>
      </c>
      <c r="I40" s="41">
        <v>28.86</v>
      </c>
      <c r="J40" s="41">
        <v>29.11</v>
      </c>
      <c r="K40" s="41">
        <v>28.98</v>
      </c>
      <c r="L40" s="41">
        <v>27.91</v>
      </c>
      <c r="M40" s="41">
        <v>27.77</v>
      </c>
      <c r="N40" s="73">
        <f t="shared" si="0"/>
        <v>28.435833333333338</v>
      </c>
    </row>
    <row r="41" spans="1:14" x14ac:dyDescent="0.25">
      <c r="A41" s="27">
        <v>2013</v>
      </c>
      <c r="B41" s="41">
        <v>27.77</v>
      </c>
      <c r="C41" s="41">
        <v>27.79</v>
      </c>
      <c r="D41" s="41">
        <v>27.96</v>
      </c>
      <c r="E41" s="41">
        <v>28.97</v>
      </c>
      <c r="F41" s="41">
        <v>29.05</v>
      </c>
      <c r="G41" s="41">
        <v>28.99</v>
      </c>
      <c r="H41" s="41">
        <v>28.93</v>
      </c>
      <c r="I41" s="41">
        <v>28.92</v>
      </c>
      <c r="J41" s="41">
        <v>29.34</v>
      </c>
      <c r="K41" s="41">
        <v>29.4</v>
      </c>
      <c r="L41" s="41">
        <v>29.17</v>
      </c>
      <c r="M41" s="41">
        <v>28.61</v>
      </c>
      <c r="N41" s="73">
        <f t="shared" si="0"/>
        <v>28.741666666666671</v>
      </c>
    </row>
    <row r="42" spans="1:14" x14ac:dyDescent="0.25">
      <c r="A42" s="27">
        <v>2014</v>
      </c>
      <c r="B42" s="41">
        <v>27.9</v>
      </c>
      <c r="C42" s="41">
        <v>27.87</v>
      </c>
      <c r="D42" s="41">
        <v>28.37</v>
      </c>
      <c r="E42" s="41">
        <v>28.84</v>
      </c>
      <c r="F42" s="41">
        <v>29.35</v>
      </c>
      <c r="G42" s="41">
        <v>29.22</v>
      </c>
      <c r="H42" s="41">
        <v>29.1</v>
      </c>
      <c r="I42" s="41">
        <v>28.87</v>
      </c>
      <c r="J42" s="41">
        <v>29.23</v>
      </c>
      <c r="K42" s="41">
        <v>29.11</v>
      </c>
      <c r="L42" s="41">
        <v>28.82</v>
      </c>
      <c r="M42" s="41">
        <v>28.04</v>
      </c>
      <c r="N42" s="73">
        <f t="shared" si="0"/>
        <v>28.72666666666667</v>
      </c>
    </row>
    <row r="43" spans="1:14" x14ac:dyDescent="0.25">
      <c r="A43" s="27">
        <v>2015</v>
      </c>
      <c r="B43" s="41">
        <v>27.72</v>
      </c>
      <c r="C43" s="41">
        <v>27.89</v>
      </c>
      <c r="D43" s="41">
        <v>27.97</v>
      </c>
      <c r="E43" s="41">
        <v>28.93</v>
      </c>
      <c r="F43" s="41">
        <v>28.9</v>
      </c>
      <c r="G43" s="41">
        <v>29.73</v>
      </c>
      <c r="H43" s="41">
        <v>28.77</v>
      </c>
      <c r="I43" s="41">
        <v>28.7</v>
      </c>
      <c r="J43" s="41">
        <v>29.15</v>
      </c>
      <c r="K43" s="41">
        <v>29.69</v>
      </c>
      <c r="L43" s="41">
        <v>29.72</v>
      </c>
      <c r="M43" s="41">
        <v>28.97</v>
      </c>
      <c r="N43" s="73">
        <f t="shared" si="0"/>
        <v>28.844999999999999</v>
      </c>
    </row>
    <row r="44" spans="1:14" x14ac:dyDescent="0.25">
      <c r="A44" s="27">
        <v>2016</v>
      </c>
      <c r="B44" s="41">
        <v>28.45</v>
      </c>
      <c r="C44" s="41">
        <v>27.54</v>
      </c>
      <c r="D44" s="41">
        <v>28.01</v>
      </c>
      <c r="E44" s="41">
        <v>29.32</v>
      </c>
      <c r="F44" s="41">
        <v>29.99</v>
      </c>
      <c r="G44" s="41">
        <v>30.27</v>
      </c>
      <c r="H44" s="41">
        <v>28.95</v>
      </c>
      <c r="I44" s="41">
        <v>29.33</v>
      </c>
      <c r="J44" s="41">
        <v>29.5</v>
      </c>
      <c r="K44" s="41">
        <v>29.33</v>
      </c>
      <c r="L44" s="41">
        <v>28.72</v>
      </c>
      <c r="M44" s="41">
        <v>28.13</v>
      </c>
      <c r="N44" s="73">
        <f t="shared" si="0"/>
        <v>28.961666666666662</v>
      </c>
    </row>
    <row r="45" spans="1:14" x14ac:dyDescent="0.25">
      <c r="A45" s="27">
        <v>2017</v>
      </c>
      <c r="B45" s="41">
        <v>27.68</v>
      </c>
      <c r="C45" s="41">
        <v>28.13</v>
      </c>
      <c r="D45" s="41">
        <v>28.17</v>
      </c>
      <c r="E45" s="41">
        <v>29.22</v>
      </c>
      <c r="F45" s="41">
        <v>29.94</v>
      </c>
      <c r="G45" s="41">
        <v>29.78</v>
      </c>
      <c r="H45" s="41">
        <v>29.11</v>
      </c>
      <c r="I45" s="41">
        <v>29.52</v>
      </c>
      <c r="J45" s="41">
        <v>29.8</v>
      </c>
      <c r="K45" s="41">
        <v>29.6</v>
      </c>
      <c r="L45" s="41">
        <v>29.15</v>
      </c>
      <c r="M45" s="41">
        <v>27.81</v>
      </c>
      <c r="N45" s="73">
        <f t="shared" si="0"/>
        <v>28.992500000000003</v>
      </c>
    </row>
    <row r="46" spans="1:14" x14ac:dyDescent="0.25">
      <c r="A46" s="27">
        <v>2018</v>
      </c>
      <c r="B46" s="41">
        <v>27.253</v>
      </c>
      <c r="C46" s="41">
        <v>27.259</v>
      </c>
      <c r="D46" s="41">
        <v>27.829000000000001</v>
      </c>
      <c r="E46" s="41">
        <v>28.805</v>
      </c>
      <c r="F46" s="41">
        <v>29.434999999999999</v>
      </c>
      <c r="G46" s="41">
        <v>29.427</v>
      </c>
      <c r="H46" s="41">
        <v>28.640999999999998</v>
      </c>
      <c r="I46" s="41">
        <v>28.747</v>
      </c>
      <c r="J46" s="41">
        <v>29.161999999999999</v>
      </c>
      <c r="K46" s="41">
        <v>28.762</v>
      </c>
      <c r="L46" s="41">
        <v>28.626999999999999</v>
      </c>
      <c r="M46" s="41">
        <v>28.594999999999999</v>
      </c>
      <c r="N46" s="73">
        <f t="shared" si="0"/>
        <v>28.54516666666667</v>
      </c>
    </row>
    <row r="47" spans="1:14" x14ac:dyDescent="0.25">
      <c r="A47" s="27">
        <v>2019</v>
      </c>
      <c r="B47" s="41">
        <v>27.605</v>
      </c>
      <c r="C47" s="41">
        <v>27.728000000000002</v>
      </c>
      <c r="D47" s="41">
        <v>27.949000000000002</v>
      </c>
      <c r="E47" s="41">
        <v>28.951000000000001</v>
      </c>
      <c r="F47" s="41">
        <v>29.635000000000002</v>
      </c>
      <c r="G47" s="41">
        <v>30.045000000000002</v>
      </c>
      <c r="H47" s="41">
        <v>28.917999999999999</v>
      </c>
      <c r="I47" s="41">
        <v>29.268999999999998</v>
      </c>
      <c r="J47" s="41">
        <v>29.347000000000001</v>
      </c>
      <c r="K47" s="41">
        <v>29.475999999999999</v>
      </c>
      <c r="L47" s="41"/>
      <c r="M47" s="41"/>
      <c r="N47" s="73"/>
    </row>
    <row r="48" spans="1:14" x14ac:dyDescent="0.25">
      <c r="A48" s="27">
        <v>2020</v>
      </c>
      <c r="B48" s="41"/>
      <c r="C48" s="41"/>
      <c r="D48" s="41"/>
      <c r="E48" s="41"/>
      <c r="F48" s="41"/>
      <c r="G48" s="41"/>
      <c r="H48" s="41"/>
      <c r="I48" s="41"/>
      <c r="J48" s="41"/>
      <c r="K48" s="41"/>
      <c r="L48" s="41"/>
      <c r="M48" s="41"/>
      <c r="N48" s="73"/>
    </row>
    <row r="49" spans="1:14" x14ac:dyDescent="0.25">
      <c r="A49" s="27">
        <v>2021</v>
      </c>
      <c r="B49" s="41"/>
      <c r="C49" s="41"/>
      <c r="D49" s="41"/>
      <c r="E49" s="41"/>
      <c r="F49" s="41">
        <v>29.452999999999999</v>
      </c>
      <c r="G49" s="41">
        <v>29.370999999999999</v>
      </c>
      <c r="H49" s="41">
        <v>29.236000000000001</v>
      </c>
      <c r="I49" s="41">
        <v>29.582999999999998</v>
      </c>
      <c r="J49" s="41">
        <v>29.966999999999999</v>
      </c>
      <c r="K49" s="41">
        <v>29.12</v>
      </c>
      <c r="L49" s="41">
        <v>29.12</v>
      </c>
      <c r="M49" s="41">
        <v>28.358000000000001</v>
      </c>
      <c r="N49" s="73"/>
    </row>
    <row r="50" spans="1:14" x14ac:dyDescent="0.25">
      <c r="A50" s="27">
        <v>2022</v>
      </c>
      <c r="B50" s="41">
        <v>27.908000000000001</v>
      </c>
      <c r="C50" s="41">
        <v>28.053999999999998</v>
      </c>
      <c r="D50" s="41">
        <v>28.315999999999999</v>
      </c>
      <c r="E50" s="41">
        <v>29.126999999999999</v>
      </c>
      <c r="F50" s="41">
        <v>29.782</v>
      </c>
      <c r="G50" s="41">
        <v>29.792000000000002</v>
      </c>
      <c r="H50" s="41">
        <v>29.062000000000001</v>
      </c>
      <c r="I50" s="41">
        <v>29.428000000000001</v>
      </c>
      <c r="J50" s="41">
        <v>29.690999999999999</v>
      </c>
      <c r="K50" s="41">
        <v>29.829000000000001</v>
      </c>
      <c r="L50" s="41"/>
      <c r="M50" s="41"/>
      <c r="N50" s="73"/>
    </row>
    <row r="51" spans="1:14" x14ac:dyDescent="0.25">
      <c r="A51" s="27">
        <v>2023</v>
      </c>
      <c r="B51" s="41"/>
      <c r="C51" s="41"/>
      <c r="D51" s="41"/>
      <c r="E51" s="41"/>
      <c r="F51" s="41"/>
      <c r="G51" s="41"/>
      <c r="H51" s="41"/>
      <c r="I51" s="41"/>
      <c r="J51" s="41"/>
      <c r="K51" s="41"/>
      <c r="L51" s="41"/>
      <c r="M51" s="41"/>
      <c r="N51" s="73"/>
    </row>
    <row r="52" spans="1:14" x14ac:dyDescent="0.25">
      <c r="A52" s="27">
        <v>2024</v>
      </c>
      <c r="B52" s="41"/>
      <c r="C52" s="41"/>
      <c r="D52" s="41"/>
      <c r="E52" s="41"/>
      <c r="F52" s="41"/>
      <c r="G52" s="41"/>
      <c r="H52" s="41"/>
      <c r="I52" s="41"/>
      <c r="J52" s="41"/>
      <c r="K52" s="41"/>
      <c r="L52" s="41"/>
      <c r="M52" s="41"/>
      <c r="N52" s="73"/>
    </row>
    <row r="53" spans="1:14" x14ac:dyDescent="0.25">
      <c r="A53" s="27">
        <v>2025</v>
      </c>
      <c r="B53" s="41"/>
      <c r="C53" s="41"/>
      <c r="D53" s="41"/>
      <c r="E53" s="41"/>
      <c r="F53" s="41"/>
      <c r="G53" s="41"/>
      <c r="H53" s="41"/>
      <c r="I53" s="41"/>
      <c r="J53" s="41"/>
      <c r="K53" s="41"/>
      <c r="L53" s="41"/>
      <c r="M53" s="41"/>
      <c r="N53" s="73"/>
    </row>
    <row r="54" spans="1:14" x14ac:dyDescent="0.25">
      <c r="A54" s="27">
        <v>2026</v>
      </c>
      <c r="B54" s="41"/>
      <c r="C54" s="41"/>
      <c r="D54" s="41"/>
      <c r="E54" s="41"/>
      <c r="F54" s="41"/>
      <c r="G54" s="41"/>
      <c r="H54" s="41"/>
      <c r="I54" s="41"/>
      <c r="J54" s="41"/>
      <c r="K54" s="41"/>
      <c r="L54" s="41"/>
      <c r="M54" s="41"/>
      <c r="N54" s="73"/>
    </row>
    <row r="55" spans="1:14" x14ac:dyDescent="0.25">
      <c r="A55" s="27">
        <v>2027</v>
      </c>
      <c r="B55" s="41"/>
      <c r="C55" s="41"/>
      <c r="D55" s="41"/>
      <c r="E55" s="41"/>
      <c r="F55" s="41"/>
      <c r="G55" s="41"/>
      <c r="H55" s="41"/>
      <c r="I55" s="41"/>
      <c r="J55" s="41"/>
      <c r="K55" s="41"/>
      <c r="L55" s="41"/>
      <c r="M55" s="41"/>
      <c r="N55" s="73"/>
    </row>
    <row r="56" spans="1:14" x14ac:dyDescent="0.25">
      <c r="A56" s="3"/>
      <c r="N56" s="34"/>
    </row>
    <row r="57" spans="1:14" x14ac:dyDescent="0.25">
      <c r="A57" s="27" t="s">
        <v>78</v>
      </c>
      <c r="B57" s="41">
        <f t="shared" ref="B57:N57" si="1">AVERAGE(B3:B55)</f>
        <v>27.204428571428565</v>
      </c>
      <c r="C57" s="41">
        <f t="shared" si="1"/>
        <v>27.293833333333342</v>
      </c>
      <c r="D57" s="41">
        <f t="shared" si="1"/>
        <v>27.819380952380953</v>
      </c>
      <c r="E57" s="41">
        <f t="shared" si="1"/>
        <v>28.620302325581395</v>
      </c>
      <c r="F57" s="41">
        <f t="shared" si="1"/>
        <v>29.089651162790698</v>
      </c>
      <c r="G57" s="41">
        <f t="shared" si="1"/>
        <v>29.172674418604643</v>
      </c>
      <c r="H57" s="41">
        <f t="shared" si="1"/>
        <v>28.600840909090902</v>
      </c>
      <c r="I57" s="41">
        <f t="shared" si="1"/>
        <v>28.640386363636367</v>
      </c>
      <c r="J57" s="41">
        <f t="shared" si="1"/>
        <v>28.829022727272733</v>
      </c>
      <c r="K57" s="41">
        <f t="shared" si="1"/>
        <v>28.706357142857136</v>
      </c>
      <c r="L57" s="41">
        <f t="shared" si="1"/>
        <v>28.213769230769223</v>
      </c>
      <c r="M57" s="41">
        <f t="shared" si="1"/>
        <v>27.582075000000003</v>
      </c>
      <c r="N57" s="73">
        <f t="shared" si="1"/>
        <v>28.283589677260412</v>
      </c>
    </row>
    <row r="58" spans="1:14" x14ac:dyDescent="0.25">
      <c r="A58" s="27" t="s">
        <v>79</v>
      </c>
      <c r="B58" s="41">
        <f t="shared" ref="B58:N58" si="2">STDEV(B3:B55)</f>
        <v>0.56135885409085851</v>
      </c>
      <c r="C58" s="41">
        <f t="shared" si="2"/>
        <v>0.58808046225095811</v>
      </c>
      <c r="D58" s="41">
        <f t="shared" si="2"/>
        <v>0.54100903704552339</v>
      </c>
      <c r="E58" s="41">
        <f t="shared" si="2"/>
        <v>0.59165085967685993</v>
      </c>
      <c r="F58" s="41">
        <f t="shared" si="2"/>
        <v>0.53373075447497442</v>
      </c>
      <c r="G58" s="41">
        <f t="shared" si="2"/>
        <v>0.62061128547855493</v>
      </c>
      <c r="H58" s="41">
        <f t="shared" si="2"/>
        <v>0.68493615194484725</v>
      </c>
      <c r="I58" s="41">
        <f t="shared" si="2"/>
        <v>0.71656117465226055</v>
      </c>
      <c r="J58" s="41">
        <f t="shared" si="2"/>
        <v>0.74179325423570575</v>
      </c>
      <c r="K58" s="41">
        <f t="shared" si="2"/>
        <v>0.66549016673494588</v>
      </c>
      <c r="L58" s="41">
        <f t="shared" si="2"/>
        <v>0.58706304967311462</v>
      </c>
      <c r="M58" s="41">
        <f t="shared" si="2"/>
        <v>0.6416332680285719</v>
      </c>
      <c r="N58" s="73">
        <f t="shared" si="2"/>
        <v>0.46053058478589493</v>
      </c>
    </row>
    <row r="59" spans="1:14" x14ac:dyDescent="0.25">
      <c r="A59" s="27" t="s">
        <v>80</v>
      </c>
      <c r="B59" s="41">
        <f t="shared" ref="B59:N59" si="3">B58/B57*100</f>
        <v>2.0634833502087426</v>
      </c>
      <c r="C59" s="41">
        <f t="shared" si="3"/>
        <v>2.1546275859050867</v>
      </c>
      <c r="D59" s="41">
        <f t="shared" si="3"/>
        <v>1.9447198985900531</v>
      </c>
      <c r="E59" s="41">
        <f t="shared" si="3"/>
        <v>2.0672418234661016</v>
      </c>
      <c r="F59" s="41">
        <f t="shared" si="3"/>
        <v>1.834778806690136</v>
      </c>
      <c r="G59" s="41">
        <f t="shared" si="3"/>
        <v>2.1273719254302064</v>
      </c>
      <c r="H59" s="41">
        <f t="shared" si="3"/>
        <v>2.3948112369211403</v>
      </c>
      <c r="I59" s="41">
        <f t="shared" si="3"/>
        <v>2.501925656848162</v>
      </c>
      <c r="J59" s="41">
        <f t="shared" si="3"/>
        <v>2.5730780444872905</v>
      </c>
      <c r="K59" s="41">
        <f t="shared" si="3"/>
        <v>2.3182675649966145</v>
      </c>
      <c r="L59" s="41">
        <f t="shared" si="3"/>
        <v>2.0807678863158721</v>
      </c>
      <c r="M59" s="41">
        <f t="shared" si="3"/>
        <v>2.3262690280864358</v>
      </c>
      <c r="N59" s="73">
        <f t="shared" si="3"/>
        <v>1.628260733665482</v>
      </c>
    </row>
    <row r="60" spans="1:14" x14ac:dyDescent="0.25">
      <c r="A60" s="27" t="s">
        <v>81</v>
      </c>
      <c r="B60" s="41">
        <f t="shared" ref="B60:N60" si="4">MIN(B3:B55)</f>
        <v>25.78</v>
      </c>
      <c r="C60" s="41">
        <f t="shared" si="4"/>
        <v>26.04</v>
      </c>
      <c r="D60" s="41">
        <f t="shared" si="4"/>
        <v>26.91</v>
      </c>
      <c r="E60" s="41">
        <f t="shared" si="4"/>
        <v>27.56</v>
      </c>
      <c r="F60" s="41">
        <f t="shared" si="4"/>
        <v>27.96</v>
      </c>
      <c r="G60" s="41">
        <f t="shared" si="4"/>
        <v>27.42</v>
      </c>
      <c r="H60" s="41">
        <f t="shared" si="4"/>
        <v>25.87</v>
      </c>
      <c r="I60" s="41">
        <f t="shared" si="4"/>
        <v>25.91</v>
      </c>
      <c r="J60" s="41">
        <f t="shared" si="4"/>
        <v>26.35</v>
      </c>
      <c r="K60" s="41">
        <f t="shared" si="4"/>
        <v>26.71</v>
      </c>
      <c r="L60" s="41">
        <f t="shared" si="4"/>
        <v>27.23</v>
      </c>
      <c r="M60" s="41">
        <f t="shared" si="4"/>
        <v>26.22</v>
      </c>
      <c r="N60" s="73">
        <f t="shared" si="4"/>
        <v>27.391666666666662</v>
      </c>
    </row>
    <row r="61" spans="1:14" x14ac:dyDescent="0.25">
      <c r="A61" s="27" t="s">
        <v>82</v>
      </c>
      <c r="B61" s="41">
        <f t="shared" ref="B61:N61" si="5">MAX(B3:B55)</f>
        <v>28.45</v>
      </c>
      <c r="C61" s="41">
        <f t="shared" si="5"/>
        <v>28.49</v>
      </c>
      <c r="D61" s="41">
        <f t="shared" si="5"/>
        <v>29.31</v>
      </c>
      <c r="E61" s="41">
        <f t="shared" si="5"/>
        <v>29.83</v>
      </c>
      <c r="F61" s="41">
        <f t="shared" si="5"/>
        <v>29.99</v>
      </c>
      <c r="G61" s="41">
        <f t="shared" si="5"/>
        <v>30.39</v>
      </c>
      <c r="H61" s="41">
        <f t="shared" si="5"/>
        <v>30.41</v>
      </c>
      <c r="I61" s="41">
        <f t="shared" si="5"/>
        <v>29.77</v>
      </c>
      <c r="J61" s="41">
        <f t="shared" si="5"/>
        <v>29.966999999999999</v>
      </c>
      <c r="K61" s="41">
        <f t="shared" si="5"/>
        <v>29.829000000000001</v>
      </c>
      <c r="L61" s="41">
        <f t="shared" si="5"/>
        <v>29.72</v>
      </c>
      <c r="M61" s="41">
        <f t="shared" si="5"/>
        <v>28.97</v>
      </c>
      <c r="N61" s="73">
        <f t="shared" si="5"/>
        <v>29.031666666666666</v>
      </c>
    </row>
    <row r="62" spans="1:14" x14ac:dyDescent="0.25">
      <c r="A62" s="27" t="s">
        <v>83</v>
      </c>
      <c r="B62" s="41">
        <f t="shared" ref="B62:N62" si="6">QUARTILE(B3:B55,1)</f>
        <v>26.865000000000002</v>
      </c>
      <c r="C62" s="41">
        <f t="shared" si="6"/>
        <v>26.912500000000001</v>
      </c>
      <c r="D62" s="41">
        <f t="shared" si="6"/>
        <v>27.384999999999998</v>
      </c>
      <c r="E62" s="41">
        <f t="shared" si="6"/>
        <v>28.125</v>
      </c>
      <c r="F62" s="41">
        <f t="shared" si="6"/>
        <v>28.695</v>
      </c>
      <c r="G62" s="41">
        <f t="shared" si="6"/>
        <v>28.795000000000002</v>
      </c>
      <c r="H62" s="41">
        <f t="shared" si="6"/>
        <v>28.2075</v>
      </c>
      <c r="I62" s="41">
        <f t="shared" si="6"/>
        <v>28.2075</v>
      </c>
      <c r="J62" s="41">
        <f t="shared" si="6"/>
        <v>28.32</v>
      </c>
      <c r="K62" s="41">
        <f t="shared" si="6"/>
        <v>28.237500000000001</v>
      </c>
      <c r="L62" s="41">
        <f t="shared" si="6"/>
        <v>27.78</v>
      </c>
      <c r="M62" s="41">
        <f t="shared" si="6"/>
        <v>27.324999999999999</v>
      </c>
      <c r="N62" s="73">
        <f t="shared" si="6"/>
        <v>27.917500000000004</v>
      </c>
    </row>
    <row r="63" spans="1:14" x14ac:dyDescent="0.25">
      <c r="A63" s="27" t="s">
        <v>84</v>
      </c>
      <c r="B63" s="41">
        <f t="shared" ref="B63:N63" si="7">QUARTILE(B3:B55,2)</f>
        <v>27.17</v>
      </c>
      <c r="C63" s="41">
        <f t="shared" si="7"/>
        <v>27.269500000000001</v>
      </c>
      <c r="D63" s="41">
        <f t="shared" si="7"/>
        <v>27.909500000000001</v>
      </c>
      <c r="E63" s="41">
        <f t="shared" si="7"/>
        <v>28.75</v>
      </c>
      <c r="F63" s="41">
        <f t="shared" si="7"/>
        <v>29.13</v>
      </c>
      <c r="G63" s="41">
        <f t="shared" si="7"/>
        <v>29.08</v>
      </c>
      <c r="H63" s="41">
        <f t="shared" si="7"/>
        <v>28.664999999999999</v>
      </c>
      <c r="I63" s="41">
        <f t="shared" si="7"/>
        <v>28.685000000000002</v>
      </c>
      <c r="J63" s="41">
        <f t="shared" si="7"/>
        <v>29.015000000000001</v>
      </c>
      <c r="K63" s="41">
        <f t="shared" si="7"/>
        <v>28.734999999999999</v>
      </c>
      <c r="L63" s="41">
        <f t="shared" si="7"/>
        <v>28.06</v>
      </c>
      <c r="M63" s="41">
        <f t="shared" si="7"/>
        <v>27.560000000000002</v>
      </c>
      <c r="N63" s="73">
        <f t="shared" si="7"/>
        <v>28.19916666666666</v>
      </c>
    </row>
    <row r="64" spans="1:14" x14ac:dyDescent="0.25">
      <c r="A64" s="27" t="s">
        <v>85</v>
      </c>
      <c r="B64" s="41">
        <f t="shared" ref="B64:N64" si="8">QUARTILE(B3:B55,3)</f>
        <v>27.583750000000002</v>
      </c>
      <c r="C64" s="41">
        <f t="shared" si="8"/>
        <v>27.765000000000001</v>
      </c>
      <c r="D64" s="41">
        <f t="shared" si="8"/>
        <v>28.16</v>
      </c>
      <c r="E64" s="41">
        <f t="shared" si="8"/>
        <v>29.004999999999999</v>
      </c>
      <c r="F64" s="41">
        <f t="shared" si="8"/>
        <v>29.4375</v>
      </c>
      <c r="G64" s="41">
        <f t="shared" si="8"/>
        <v>29.67</v>
      </c>
      <c r="H64" s="41">
        <f t="shared" si="8"/>
        <v>28.967500000000001</v>
      </c>
      <c r="I64" s="41">
        <f t="shared" si="8"/>
        <v>29.107499999999998</v>
      </c>
      <c r="J64" s="41">
        <f t="shared" si="8"/>
        <v>29.341750000000001</v>
      </c>
      <c r="K64" s="41">
        <f t="shared" si="8"/>
        <v>29.172499999999999</v>
      </c>
      <c r="L64" s="41">
        <f t="shared" si="8"/>
        <v>28.5885</v>
      </c>
      <c r="M64" s="41">
        <f t="shared" si="8"/>
        <v>28.002499999999998</v>
      </c>
      <c r="N64" s="73">
        <f t="shared" si="8"/>
        <v>28.72666666666667</v>
      </c>
    </row>
    <row r="67" spans="1:14" ht="15.75" x14ac:dyDescent="0.25">
      <c r="A67" s="23" t="s">
        <v>150</v>
      </c>
    </row>
    <row r="68" spans="1:14" ht="15.75" x14ac:dyDescent="0.25">
      <c r="A68" s="24" t="s">
        <v>64</v>
      </c>
      <c r="B68" s="48" t="s">
        <v>65</v>
      </c>
      <c r="C68" s="48" t="s">
        <v>66</v>
      </c>
      <c r="D68" s="48" t="s">
        <v>67</v>
      </c>
      <c r="E68" s="48" t="s">
        <v>68</v>
      </c>
      <c r="F68" s="48" t="s">
        <v>69</v>
      </c>
      <c r="G68" s="48" t="s">
        <v>70</v>
      </c>
      <c r="H68" s="48" t="s">
        <v>71</v>
      </c>
      <c r="I68" s="48" t="s">
        <v>72</v>
      </c>
      <c r="J68" s="48" t="s">
        <v>73</v>
      </c>
      <c r="K68" s="48" t="s">
        <v>74</v>
      </c>
      <c r="L68" s="48" t="s">
        <v>75</v>
      </c>
      <c r="M68" s="48" t="s">
        <v>76</v>
      </c>
      <c r="N68" s="26" t="s">
        <v>77</v>
      </c>
    </row>
    <row r="69" spans="1:14" x14ac:dyDescent="0.25">
      <c r="A69" s="27">
        <v>1984</v>
      </c>
      <c r="B69" s="41"/>
      <c r="C69" s="41"/>
      <c r="D69" s="41"/>
      <c r="E69" s="41"/>
      <c r="F69" s="41">
        <v>28.96</v>
      </c>
      <c r="G69" s="41">
        <v>28.57</v>
      </c>
      <c r="H69" s="41">
        <v>28.28</v>
      </c>
      <c r="I69" s="41">
        <v>28.14</v>
      </c>
      <c r="J69" s="41">
        <v>28.07</v>
      </c>
      <c r="K69" s="41">
        <v>28.08</v>
      </c>
      <c r="L69" s="41">
        <v>27.09</v>
      </c>
      <c r="M69" s="41">
        <v>26.38</v>
      </c>
      <c r="N69" s="73">
        <f t="shared" ref="N69:N105" si="9">AVERAGE(B69:M69)</f>
        <v>27.946250000000003</v>
      </c>
    </row>
    <row r="70" spans="1:14" x14ac:dyDescent="0.25">
      <c r="A70" s="27">
        <v>1985</v>
      </c>
      <c r="B70" s="41">
        <v>26.45</v>
      </c>
      <c r="C70" s="41">
        <v>26.68</v>
      </c>
      <c r="D70" s="41">
        <v>26.95</v>
      </c>
      <c r="E70" s="41">
        <v>28.2</v>
      </c>
      <c r="F70" s="41">
        <v>28.83</v>
      </c>
      <c r="G70" s="41">
        <v>28.45</v>
      </c>
      <c r="H70" s="41">
        <v>27.9</v>
      </c>
      <c r="I70" s="41">
        <v>27.97</v>
      </c>
      <c r="J70" s="41">
        <v>28.71</v>
      </c>
      <c r="K70" s="41">
        <v>28.26</v>
      </c>
      <c r="L70" s="41">
        <v>27.71</v>
      </c>
      <c r="M70" s="41">
        <v>27.42</v>
      </c>
      <c r="N70" s="73">
        <f t="shared" si="9"/>
        <v>27.794166666666669</v>
      </c>
    </row>
    <row r="71" spans="1:14" x14ac:dyDescent="0.25">
      <c r="A71" s="27">
        <v>1986</v>
      </c>
      <c r="B71" s="41">
        <v>26.83</v>
      </c>
      <c r="C71" s="41">
        <v>27.03</v>
      </c>
      <c r="D71" s="41">
        <v>27.78</v>
      </c>
      <c r="E71" s="41">
        <v>28.35</v>
      </c>
      <c r="F71" s="41">
        <v>29.35</v>
      </c>
      <c r="G71" s="41">
        <v>29.08</v>
      </c>
      <c r="H71" s="41">
        <v>28.19</v>
      </c>
      <c r="I71" s="41">
        <v>28.33</v>
      </c>
      <c r="J71" s="41">
        <v>28.41</v>
      </c>
      <c r="K71" s="41">
        <v>27.98</v>
      </c>
      <c r="L71" s="41">
        <v>28.06</v>
      </c>
      <c r="M71" s="41">
        <v>27.47</v>
      </c>
      <c r="N71" s="73">
        <f t="shared" si="9"/>
        <v>28.071666666666669</v>
      </c>
    </row>
    <row r="72" spans="1:14" x14ac:dyDescent="0.25">
      <c r="A72" s="27">
        <v>1987</v>
      </c>
      <c r="B72" s="41">
        <v>27.16</v>
      </c>
      <c r="C72" s="41">
        <v>27.28</v>
      </c>
      <c r="D72" s="41">
        <v>27.89</v>
      </c>
      <c r="E72" s="41">
        <v>28.1</v>
      </c>
      <c r="F72" s="41">
        <v>28.93</v>
      </c>
      <c r="G72" s="41">
        <v>29.45</v>
      </c>
      <c r="H72" s="41">
        <v>28.54</v>
      </c>
      <c r="I72" s="41">
        <v>28.41</v>
      </c>
      <c r="J72" s="41">
        <v>28.53</v>
      </c>
      <c r="K72" s="41">
        <v>28.27</v>
      </c>
      <c r="L72" s="41">
        <v>27.79</v>
      </c>
      <c r="M72" s="41">
        <v>27.67</v>
      </c>
      <c r="N72" s="73">
        <f t="shared" si="9"/>
        <v>28.168333333333337</v>
      </c>
    </row>
    <row r="73" spans="1:14" x14ac:dyDescent="0.25">
      <c r="A73" s="27">
        <v>1988</v>
      </c>
      <c r="B73" s="41">
        <v>27.31</v>
      </c>
      <c r="C73" s="41">
        <v>27.2</v>
      </c>
      <c r="D73" s="41">
        <v>27.14</v>
      </c>
      <c r="E73" s="41">
        <v>28.7</v>
      </c>
      <c r="F73" s="41">
        <v>28.96</v>
      </c>
      <c r="G73" s="41">
        <v>29.15</v>
      </c>
      <c r="H73" s="41">
        <v>28.45</v>
      </c>
      <c r="I73" s="41">
        <v>28.44</v>
      </c>
      <c r="J73" s="41">
        <v>28.35</v>
      </c>
      <c r="K73" s="41">
        <v>27.84</v>
      </c>
      <c r="L73" s="41">
        <v>27.6</v>
      </c>
      <c r="M73" s="41">
        <v>26.92</v>
      </c>
      <c r="N73" s="73">
        <f t="shared" si="9"/>
        <v>28.004999999999999</v>
      </c>
    </row>
    <row r="74" spans="1:14" x14ac:dyDescent="0.25">
      <c r="A74" s="27">
        <v>1989</v>
      </c>
      <c r="B74" s="41">
        <v>26.43</v>
      </c>
      <c r="C74" s="41">
        <v>26.03</v>
      </c>
      <c r="D74" s="41">
        <v>27.01</v>
      </c>
      <c r="E74" s="41">
        <v>27.6</v>
      </c>
      <c r="F74" s="41">
        <v>28.31</v>
      </c>
      <c r="G74" s="41">
        <v>28.14</v>
      </c>
      <c r="H74" s="41">
        <v>27.91</v>
      </c>
      <c r="I74" s="41">
        <v>27.81</v>
      </c>
      <c r="J74" s="41">
        <v>28.18</v>
      </c>
      <c r="K74" s="41">
        <v>27.81</v>
      </c>
      <c r="L74" s="41">
        <v>27.56</v>
      </c>
      <c r="M74" s="41">
        <v>27.07</v>
      </c>
      <c r="N74" s="73">
        <f t="shared" si="9"/>
        <v>27.48833333333333</v>
      </c>
    </row>
    <row r="75" spans="1:14" x14ac:dyDescent="0.25">
      <c r="A75" s="27">
        <v>1990</v>
      </c>
      <c r="B75" s="41">
        <v>26.52</v>
      </c>
      <c r="C75" s="41">
        <v>26.55</v>
      </c>
      <c r="D75" s="41">
        <v>26.96</v>
      </c>
      <c r="E75" s="41">
        <v>28.08</v>
      </c>
      <c r="F75" s="41">
        <v>27.96</v>
      </c>
      <c r="G75" s="41">
        <v>28.2</v>
      </c>
      <c r="H75" s="41">
        <v>27.92</v>
      </c>
      <c r="I75" s="41">
        <v>27.85</v>
      </c>
      <c r="J75" s="41">
        <v>27.98</v>
      </c>
      <c r="K75" s="41">
        <v>27.75</v>
      </c>
      <c r="L75" s="41">
        <v>27.84</v>
      </c>
      <c r="M75" s="41">
        <v>27.02</v>
      </c>
      <c r="N75" s="73">
        <f t="shared" si="9"/>
        <v>27.552499999999995</v>
      </c>
    </row>
    <row r="76" spans="1:14" x14ac:dyDescent="0.25">
      <c r="A76" s="27">
        <v>1991</v>
      </c>
      <c r="B76" s="41">
        <v>26.87</v>
      </c>
      <c r="C76" s="41">
        <v>26.47</v>
      </c>
      <c r="D76" s="41">
        <v>27.57</v>
      </c>
      <c r="E76" s="41">
        <v>28.2</v>
      </c>
      <c r="F76" s="41">
        <v>28.21</v>
      </c>
      <c r="G76" s="41">
        <v>29.33</v>
      </c>
      <c r="H76" s="41">
        <v>28.92</v>
      </c>
      <c r="I76" s="41">
        <v>28.4</v>
      </c>
      <c r="J76" s="41">
        <v>28.57</v>
      </c>
      <c r="K76" s="41">
        <v>29</v>
      </c>
      <c r="L76" s="41">
        <v>28.06</v>
      </c>
      <c r="M76" s="41">
        <v>27.05</v>
      </c>
      <c r="N76" s="73">
        <f t="shared" si="9"/>
        <v>28.054166666666664</v>
      </c>
    </row>
    <row r="77" spans="1:14" x14ac:dyDescent="0.25">
      <c r="A77" s="27">
        <v>1992</v>
      </c>
      <c r="B77" s="41">
        <v>26.95</v>
      </c>
      <c r="C77" s="41">
        <v>27.33</v>
      </c>
      <c r="D77" s="41">
        <v>27.86</v>
      </c>
      <c r="E77" s="41">
        <v>28.75</v>
      </c>
      <c r="F77" s="41">
        <v>28.53</v>
      </c>
      <c r="G77" s="41">
        <v>29.93</v>
      </c>
      <c r="H77" s="41">
        <v>28.74</v>
      </c>
      <c r="I77" s="41">
        <v>27.92</v>
      </c>
      <c r="J77" s="41">
        <v>27.97</v>
      </c>
      <c r="K77" s="41">
        <v>28.21</v>
      </c>
      <c r="L77" s="41">
        <v>28.14</v>
      </c>
      <c r="M77" s="41">
        <v>27.73</v>
      </c>
      <c r="N77" s="73">
        <f t="shared" si="9"/>
        <v>28.17166666666667</v>
      </c>
    </row>
    <row r="78" spans="1:14" x14ac:dyDescent="0.25">
      <c r="A78" s="27">
        <v>1993</v>
      </c>
      <c r="B78" s="41">
        <v>27.23</v>
      </c>
      <c r="C78" s="41">
        <v>27.3</v>
      </c>
      <c r="D78" s="41">
        <v>27.86</v>
      </c>
      <c r="E78" s="41">
        <v>29.13</v>
      </c>
      <c r="F78" s="41">
        <v>29.8</v>
      </c>
      <c r="G78" s="41">
        <v>29.59</v>
      </c>
      <c r="H78" s="41">
        <v>28.74</v>
      </c>
      <c r="I78" s="41">
        <v>28.8</v>
      </c>
      <c r="J78" s="41">
        <v>28.21</v>
      </c>
      <c r="K78" s="41">
        <v>28.68</v>
      </c>
      <c r="L78" s="41">
        <v>27.79</v>
      </c>
      <c r="M78" s="41">
        <v>27.54</v>
      </c>
      <c r="N78" s="73">
        <f t="shared" si="9"/>
        <v>28.389166666666672</v>
      </c>
    </row>
    <row r="79" spans="1:14" x14ac:dyDescent="0.25">
      <c r="A79" s="27">
        <v>1994</v>
      </c>
      <c r="B79" s="41">
        <v>27.16</v>
      </c>
      <c r="C79" s="41">
        <v>27.37</v>
      </c>
      <c r="D79" s="41">
        <v>27.84</v>
      </c>
      <c r="E79" s="41">
        <v>28.59</v>
      </c>
      <c r="F79" s="41">
        <v>28.96</v>
      </c>
      <c r="G79" s="41">
        <v>28.77</v>
      </c>
      <c r="H79" s="41">
        <v>28.27</v>
      </c>
      <c r="I79" s="41">
        <v>28.39</v>
      </c>
      <c r="J79" s="41">
        <v>28.41</v>
      </c>
      <c r="K79" s="41">
        <v>28.83</v>
      </c>
      <c r="L79" s="41">
        <v>28.1</v>
      </c>
      <c r="M79" s="41">
        <v>27.7</v>
      </c>
      <c r="N79" s="73">
        <f t="shared" si="9"/>
        <v>28.19916666666667</v>
      </c>
    </row>
    <row r="80" spans="1:14" x14ac:dyDescent="0.25">
      <c r="A80" s="27">
        <v>1995</v>
      </c>
      <c r="B80" s="41">
        <v>27.39</v>
      </c>
      <c r="C80" s="41">
        <v>27.54</v>
      </c>
      <c r="D80" s="41">
        <v>28.49</v>
      </c>
      <c r="E80" s="41">
        <v>29.33</v>
      </c>
      <c r="F80" s="41">
        <v>29.35</v>
      </c>
      <c r="G80" s="41">
        <v>29.69</v>
      </c>
      <c r="H80" s="41">
        <v>29.18</v>
      </c>
      <c r="I80" s="41">
        <v>29.54</v>
      </c>
      <c r="J80" s="41">
        <v>29.66</v>
      </c>
      <c r="K80" s="41">
        <v>28.9</v>
      </c>
      <c r="L80" s="41">
        <v>28.34</v>
      </c>
      <c r="M80" s="41">
        <v>27.71</v>
      </c>
      <c r="N80" s="73">
        <f t="shared" si="9"/>
        <v>28.759999999999994</v>
      </c>
    </row>
    <row r="81" spans="1:14" x14ac:dyDescent="0.25">
      <c r="A81" s="27">
        <v>1996</v>
      </c>
      <c r="B81" s="41">
        <v>27.34</v>
      </c>
      <c r="C81" s="41">
        <v>27.33</v>
      </c>
      <c r="D81" s="41">
        <v>27.94</v>
      </c>
      <c r="E81" s="41">
        <v>28.67</v>
      </c>
      <c r="F81" s="41">
        <v>28.92</v>
      </c>
      <c r="G81" s="41">
        <v>28.91</v>
      </c>
      <c r="H81" s="41">
        <v>28.47</v>
      </c>
      <c r="I81" s="41">
        <v>28.42</v>
      </c>
      <c r="J81" s="41">
        <v>28.82</v>
      </c>
      <c r="K81" s="41">
        <v>28.71</v>
      </c>
      <c r="L81" s="41">
        <v>27.9</v>
      </c>
      <c r="M81" s="41">
        <v>27.08</v>
      </c>
      <c r="N81" s="73">
        <f t="shared" si="9"/>
        <v>28.209166666666661</v>
      </c>
    </row>
    <row r="82" spans="1:14" x14ac:dyDescent="0.25">
      <c r="A82" s="27">
        <v>1997</v>
      </c>
      <c r="B82" s="41">
        <v>27.3</v>
      </c>
      <c r="C82" s="41">
        <v>27.31</v>
      </c>
      <c r="D82" s="41">
        <v>27.59</v>
      </c>
      <c r="E82" s="41">
        <v>28.51</v>
      </c>
      <c r="F82" s="41">
        <v>28.69</v>
      </c>
      <c r="G82" s="41">
        <v>29.44</v>
      </c>
      <c r="H82" s="41">
        <v>29.12</v>
      </c>
      <c r="I82" s="41">
        <v>29.15</v>
      </c>
      <c r="J82" s="41">
        <v>28.95</v>
      </c>
      <c r="K82" s="41">
        <v>28.92</v>
      </c>
      <c r="L82" s="41">
        <v>28.31</v>
      </c>
      <c r="M82" s="41">
        <v>28.22</v>
      </c>
      <c r="N82" s="73">
        <f t="shared" si="9"/>
        <v>28.459166666666665</v>
      </c>
    </row>
    <row r="83" spans="1:14" x14ac:dyDescent="0.25">
      <c r="A83" s="27">
        <v>1998</v>
      </c>
      <c r="B83" s="41">
        <v>27.71</v>
      </c>
      <c r="C83" s="41">
        <v>27.83</v>
      </c>
      <c r="D83" s="41">
        <v>28.46</v>
      </c>
      <c r="E83" s="41">
        <v>28.83</v>
      </c>
      <c r="F83" s="41">
        <v>29.25</v>
      </c>
      <c r="G83" s="41">
        <v>29.34</v>
      </c>
      <c r="H83" s="41">
        <v>28.91</v>
      </c>
      <c r="I83" s="41">
        <v>28.94</v>
      </c>
      <c r="J83" s="41">
        <v>29.04</v>
      </c>
      <c r="K83" s="41">
        <v>29.23</v>
      </c>
      <c r="L83" s="41">
        <v>28.65</v>
      </c>
      <c r="M83" s="41">
        <v>27.58</v>
      </c>
      <c r="N83" s="73">
        <f t="shared" si="9"/>
        <v>28.647499999999997</v>
      </c>
    </row>
    <row r="84" spans="1:14" x14ac:dyDescent="0.25">
      <c r="A84" s="27">
        <v>1999</v>
      </c>
      <c r="B84" s="41">
        <v>27.26</v>
      </c>
      <c r="C84" s="41">
        <v>27.08</v>
      </c>
      <c r="D84" s="41">
        <v>27.49</v>
      </c>
      <c r="E84" s="41">
        <v>28.2</v>
      </c>
      <c r="F84" s="41">
        <v>28.96</v>
      </c>
      <c r="G84" s="41">
        <v>28.94</v>
      </c>
      <c r="H84" s="41">
        <v>28.47</v>
      </c>
      <c r="I84" s="41">
        <v>28.58</v>
      </c>
      <c r="J84" s="41">
        <v>28.78</v>
      </c>
      <c r="K84" s="41">
        <v>28.4</v>
      </c>
      <c r="L84" s="41">
        <v>27.86</v>
      </c>
      <c r="M84" s="41"/>
      <c r="N84" s="73">
        <f t="shared" si="9"/>
        <v>28.183636363636367</v>
      </c>
    </row>
    <row r="85" spans="1:14" x14ac:dyDescent="0.25">
      <c r="A85" s="27">
        <v>2000</v>
      </c>
      <c r="B85" s="41">
        <v>26.23</v>
      </c>
      <c r="C85" s="41">
        <v>26.39</v>
      </c>
      <c r="D85" s="41">
        <v>26.89</v>
      </c>
      <c r="E85" s="41">
        <v>27.86</v>
      </c>
      <c r="F85" s="41">
        <v>28.5</v>
      </c>
      <c r="G85" s="41">
        <v>28.63</v>
      </c>
      <c r="H85" s="41">
        <v>28.15</v>
      </c>
      <c r="I85" s="41">
        <v>28.3</v>
      </c>
      <c r="J85" s="41">
        <v>28.52</v>
      </c>
      <c r="K85" s="41">
        <v>27.91</v>
      </c>
      <c r="L85" s="41">
        <v>27.5</v>
      </c>
      <c r="M85" s="41">
        <v>26.74</v>
      </c>
      <c r="N85" s="73">
        <f t="shared" si="9"/>
        <v>27.635000000000005</v>
      </c>
    </row>
    <row r="86" spans="1:14" x14ac:dyDescent="0.25">
      <c r="A86" s="27">
        <v>2001</v>
      </c>
      <c r="B86" s="41">
        <v>25.93</v>
      </c>
      <c r="C86" s="41">
        <v>25.77</v>
      </c>
      <c r="D86" s="41">
        <v>26.52</v>
      </c>
      <c r="E86" s="41">
        <v>26.7</v>
      </c>
      <c r="F86" s="41"/>
      <c r="G86" s="41"/>
      <c r="H86" s="41">
        <v>28.74</v>
      </c>
      <c r="I86" s="41">
        <v>29.18</v>
      </c>
      <c r="J86" s="41">
        <v>29.23</v>
      </c>
      <c r="K86" s="41">
        <v>29.38</v>
      </c>
      <c r="L86" s="41">
        <v>28.16</v>
      </c>
      <c r="M86" s="41">
        <v>27.5</v>
      </c>
      <c r="N86" s="73">
        <f t="shared" si="9"/>
        <v>27.711000000000002</v>
      </c>
    </row>
    <row r="87" spans="1:14" x14ac:dyDescent="0.25">
      <c r="A87" s="27">
        <v>2002</v>
      </c>
      <c r="B87" s="41">
        <v>27.83</v>
      </c>
      <c r="C87" s="41">
        <v>27.7</v>
      </c>
      <c r="D87" s="41">
        <v>27.98</v>
      </c>
      <c r="E87" s="41">
        <v>28.81</v>
      </c>
      <c r="F87" s="41">
        <v>29.44</v>
      </c>
      <c r="G87" s="41">
        <v>30.06</v>
      </c>
      <c r="H87" s="41">
        <v>29.09</v>
      </c>
      <c r="I87" s="41">
        <v>28.84</v>
      </c>
      <c r="J87" s="41">
        <v>29.52</v>
      </c>
      <c r="K87" s="41">
        <v>29.25</v>
      </c>
      <c r="L87" s="41">
        <v>28.8</v>
      </c>
      <c r="M87" s="41">
        <v>28.05</v>
      </c>
      <c r="N87" s="73">
        <f t="shared" si="9"/>
        <v>28.780833333333337</v>
      </c>
    </row>
    <row r="88" spans="1:14" x14ac:dyDescent="0.25">
      <c r="A88" s="27">
        <v>2003</v>
      </c>
      <c r="B88" s="41">
        <v>27.67</v>
      </c>
      <c r="C88" s="41">
        <v>27.91</v>
      </c>
      <c r="D88" s="41">
        <v>28.44</v>
      </c>
      <c r="E88" s="41">
        <v>29.6</v>
      </c>
      <c r="F88" s="41">
        <v>29.37</v>
      </c>
      <c r="G88" s="41">
        <v>29.7</v>
      </c>
      <c r="H88" s="41">
        <v>29.01</v>
      </c>
      <c r="I88" s="41">
        <v>29.07</v>
      </c>
      <c r="J88" s="41">
        <v>30.19</v>
      </c>
      <c r="K88" s="41">
        <v>30.09</v>
      </c>
      <c r="L88" s="41">
        <v>29.39</v>
      </c>
      <c r="M88" s="41">
        <v>28.08</v>
      </c>
      <c r="N88" s="73">
        <f t="shared" si="9"/>
        <v>29.043333333333326</v>
      </c>
    </row>
    <row r="89" spans="1:14" x14ac:dyDescent="0.25">
      <c r="A89" s="27">
        <v>2004</v>
      </c>
      <c r="B89" s="41">
        <v>27.66</v>
      </c>
      <c r="C89" s="41">
        <v>28.18</v>
      </c>
      <c r="D89" s="41">
        <v>28.27</v>
      </c>
      <c r="E89" s="41">
        <v>29.4</v>
      </c>
      <c r="F89" s="41">
        <v>29.27</v>
      </c>
      <c r="G89" s="41">
        <v>29.73</v>
      </c>
      <c r="H89" s="41">
        <v>29.21</v>
      </c>
      <c r="I89" s="41">
        <v>29.14</v>
      </c>
      <c r="J89" s="41">
        <v>29.49</v>
      </c>
      <c r="K89" s="41">
        <v>29.32</v>
      </c>
      <c r="L89" s="41">
        <v>28.23</v>
      </c>
      <c r="M89" s="41">
        <v>27.93</v>
      </c>
      <c r="N89" s="73">
        <f t="shared" si="9"/>
        <v>28.819166666666671</v>
      </c>
    </row>
    <row r="90" spans="1:14" x14ac:dyDescent="0.25">
      <c r="A90" s="27">
        <v>2005</v>
      </c>
      <c r="B90" s="41">
        <v>27.32</v>
      </c>
      <c r="C90" s="41">
        <v>27.07</v>
      </c>
      <c r="D90" s="41">
        <v>29.8</v>
      </c>
      <c r="E90" s="41">
        <v>30.24</v>
      </c>
      <c r="F90" s="41">
        <v>30.27</v>
      </c>
      <c r="G90" s="41">
        <v>30.95</v>
      </c>
      <c r="H90" s="41">
        <v>30.79</v>
      </c>
      <c r="I90" s="41">
        <v>29.49</v>
      </c>
      <c r="J90" s="41">
        <v>29.19</v>
      </c>
      <c r="K90" s="41">
        <v>29.53</v>
      </c>
      <c r="L90" s="41">
        <v>28.39</v>
      </c>
      <c r="M90" s="41">
        <v>28.04</v>
      </c>
      <c r="N90" s="73">
        <f t="shared" si="9"/>
        <v>29.256666666666664</v>
      </c>
    </row>
    <row r="91" spans="1:14" x14ac:dyDescent="0.25">
      <c r="A91" s="27">
        <v>2006</v>
      </c>
      <c r="B91" s="41">
        <v>28.08</v>
      </c>
      <c r="C91" s="41">
        <v>27.62</v>
      </c>
      <c r="D91" s="41">
        <v>27.97</v>
      </c>
      <c r="E91" s="41">
        <v>28.88</v>
      </c>
      <c r="F91" s="41">
        <v>28.84</v>
      </c>
      <c r="G91" s="41">
        <v>29.12</v>
      </c>
      <c r="H91" s="41">
        <v>28.97</v>
      </c>
      <c r="I91" s="41">
        <v>28.67</v>
      </c>
      <c r="J91" s="41">
        <v>28.74</v>
      </c>
      <c r="K91" s="41">
        <v>28.15</v>
      </c>
      <c r="L91" s="41">
        <v>27.78</v>
      </c>
      <c r="M91" s="41">
        <v>27.31</v>
      </c>
      <c r="N91" s="73">
        <f t="shared" si="9"/>
        <v>28.344166666666663</v>
      </c>
    </row>
    <row r="92" spans="1:14" x14ac:dyDescent="0.25">
      <c r="A92" s="27">
        <v>2007</v>
      </c>
      <c r="B92" s="41">
        <v>26.86</v>
      </c>
      <c r="C92" s="41">
        <v>27.17</v>
      </c>
      <c r="D92" s="41">
        <v>27.84</v>
      </c>
      <c r="E92" s="41">
        <v>28.48</v>
      </c>
      <c r="F92" s="41"/>
      <c r="G92" s="41"/>
      <c r="H92" s="41">
        <v>27.45</v>
      </c>
      <c r="I92" s="41">
        <v>27.22</v>
      </c>
      <c r="J92" s="41">
        <v>27.3</v>
      </c>
      <c r="K92" s="41">
        <v>26.87</v>
      </c>
      <c r="L92" s="41">
        <v>26.59</v>
      </c>
      <c r="M92" s="41">
        <v>26.96</v>
      </c>
      <c r="N92" s="73">
        <f t="shared" si="9"/>
        <v>27.274000000000001</v>
      </c>
    </row>
    <row r="93" spans="1:14" x14ac:dyDescent="0.25">
      <c r="A93" s="27">
        <v>2008</v>
      </c>
      <c r="B93" s="41">
        <v>26.72</v>
      </c>
      <c r="C93" s="41">
        <v>26.96</v>
      </c>
      <c r="D93" s="41">
        <v>28.8</v>
      </c>
      <c r="E93" s="41">
        <v>30.15</v>
      </c>
      <c r="F93" s="41">
        <v>30.17</v>
      </c>
      <c r="G93" s="41">
        <v>28.86</v>
      </c>
      <c r="H93" s="41">
        <v>28.39</v>
      </c>
      <c r="I93" s="41">
        <v>28.34</v>
      </c>
      <c r="J93" s="41">
        <v>28.85</v>
      </c>
      <c r="K93" s="41">
        <v>28.64</v>
      </c>
      <c r="L93" s="41">
        <v>28.12</v>
      </c>
      <c r="M93" s="41">
        <v>27.34</v>
      </c>
      <c r="N93" s="73">
        <f t="shared" si="9"/>
        <v>28.444999999999997</v>
      </c>
    </row>
    <row r="94" spans="1:14" x14ac:dyDescent="0.25">
      <c r="A94" s="27">
        <v>2009</v>
      </c>
      <c r="B94" s="41">
        <v>27.03</v>
      </c>
      <c r="C94" s="41">
        <v>26.87</v>
      </c>
      <c r="D94" s="41">
        <v>27.48</v>
      </c>
      <c r="E94" s="41">
        <v>28.56</v>
      </c>
      <c r="F94" s="41">
        <v>29.34</v>
      </c>
      <c r="G94" s="41">
        <v>29.86</v>
      </c>
      <c r="H94" s="41">
        <v>29.12</v>
      </c>
      <c r="I94" s="41">
        <v>29.08</v>
      </c>
      <c r="J94" s="41">
        <v>29.58</v>
      </c>
      <c r="K94" s="41">
        <v>29.24</v>
      </c>
      <c r="L94" s="41">
        <v>28.29</v>
      </c>
      <c r="M94" s="41">
        <v>28.42</v>
      </c>
      <c r="N94" s="73">
        <f t="shared" si="9"/>
        <v>28.572500000000002</v>
      </c>
    </row>
    <row r="95" spans="1:14" x14ac:dyDescent="0.25">
      <c r="A95" s="27">
        <v>2010</v>
      </c>
      <c r="B95" s="41">
        <v>28.02</v>
      </c>
      <c r="C95" s="41">
        <v>28.37</v>
      </c>
      <c r="D95" s="41">
        <v>28.67</v>
      </c>
      <c r="E95" s="41">
        <v>29.75</v>
      </c>
      <c r="F95" s="41">
        <v>29.84</v>
      </c>
      <c r="G95" s="41">
        <v>30.1</v>
      </c>
      <c r="H95" s="41">
        <v>29.84</v>
      </c>
      <c r="I95" s="41">
        <v>29.87</v>
      </c>
      <c r="J95" s="41">
        <v>29.42</v>
      </c>
      <c r="K95" s="41">
        <v>28.96</v>
      </c>
      <c r="L95" s="41">
        <v>28.13</v>
      </c>
      <c r="M95" s="41">
        <v>26.4</v>
      </c>
      <c r="N95" s="73">
        <f t="shared" si="9"/>
        <v>28.947499999999994</v>
      </c>
    </row>
    <row r="96" spans="1:14" x14ac:dyDescent="0.25">
      <c r="A96" s="27">
        <v>2011</v>
      </c>
      <c r="B96" s="41">
        <v>27.07</v>
      </c>
      <c r="C96" s="41">
        <v>27.82</v>
      </c>
      <c r="D96" s="41">
        <v>28.12</v>
      </c>
      <c r="E96" s="41">
        <v>28.95</v>
      </c>
      <c r="F96" s="41">
        <v>30.01</v>
      </c>
      <c r="G96" s="41">
        <v>29.9</v>
      </c>
      <c r="H96" s="41">
        <v>29.49</v>
      </c>
      <c r="I96" s="41">
        <v>29.49</v>
      </c>
      <c r="J96" s="41">
        <v>29.6</v>
      </c>
      <c r="K96" s="41">
        <v>28.85</v>
      </c>
      <c r="L96" s="41">
        <v>28.24</v>
      </c>
      <c r="M96" s="41">
        <v>27.37</v>
      </c>
      <c r="N96" s="73">
        <f t="shared" si="9"/>
        <v>28.742500000000007</v>
      </c>
    </row>
    <row r="97" spans="1:14" x14ac:dyDescent="0.25">
      <c r="A97" s="27">
        <v>2012</v>
      </c>
      <c r="B97" s="41">
        <v>27.36</v>
      </c>
      <c r="C97" s="41">
        <v>27.42</v>
      </c>
      <c r="D97" s="41">
        <v>27.58</v>
      </c>
      <c r="E97" s="41">
        <v>29.02</v>
      </c>
      <c r="F97" s="41">
        <v>29.72</v>
      </c>
      <c r="G97" s="41">
        <v>30.08</v>
      </c>
      <c r="H97" s="41">
        <v>28.92</v>
      </c>
      <c r="I97" s="41">
        <v>28.91</v>
      </c>
      <c r="J97" s="41">
        <v>29.09</v>
      </c>
      <c r="K97" s="41">
        <v>28.96</v>
      </c>
      <c r="L97" s="41">
        <v>27.86</v>
      </c>
      <c r="M97" s="41">
        <v>27.71</v>
      </c>
      <c r="N97" s="73">
        <f t="shared" si="9"/>
        <v>28.552499999999998</v>
      </c>
    </row>
    <row r="98" spans="1:14" x14ac:dyDescent="0.25">
      <c r="A98" s="27">
        <v>2013</v>
      </c>
      <c r="B98" s="41">
        <v>27.74</v>
      </c>
      <c r="C98" s="41">
        <v>27.79</v>
      </c>
      <c r="D98" s="41">
        <v>28</v>
      </c>
      <c r="E98" s="41">
        <v>29.08</v>
      </c>
      <c r="F98" s="41">
        <v>29.22</v>
      </c>
      <c r="G98" s="41">
        <v>29.12</v>
      </c>
      <c r="H98" s="41">
        <v>29.07</v>
      </c>
      <c r="I98" s="41">
        <v>29.02</v>
      </c>
      <c r="J98" s="41">
        <v>29.45</v>
      </c>
      <c r="K98" s="41">
        <v>29.44</v>
      </c>
      <c r="L98" s="41">
        <v>29.18</v>
      </c>
      <c r="M98" s="41">
        <v>28.65</v>
      </c>
      <c r="N98" s="73">
        <f t="shared" si="9"/>
        <v>28.813333333333333</v>
      </c>
    </row>
    <row r="99" spans="1:14" x14ac:dyDescent="0.25">
      <c r="A99" s="27">
        <v>2014</v>
      </c>
      <c r="B99" s="41">
        <v>27.95</v>
      </c>
      <c r="C99" s="41">
        <v>27.87</v>
      </c>
      <c r="D99" s="41">
        <v>28.29</v>
      </c>
      <c r="E99" s="41">
        <v>28.82</v>
      </c>
      <c r="F99" s="41">
        <v>29.4</v>
      </c>
      <c r="G99" s="41">
        <v>29.22</v>
      </c>
      <c r="H99" s="41">
        <v>29.08</v>
      </c>
      <c r="I99" s="41">
        <v>28.85</v>
      </c>
      <c r="J99" s="41">
        <v>29.19</v>
      </c>
      <c r="K99" s="41">
        <v>29.02</v>
      </c>
      <c r="L99" s="41">
        <v>28.77</v>
      </c>
      <c r="M99" s="41">
        <v>28</v>
      </c>
      <c r="N99" s="73">
        <f t="shared" si="9"/>
        <v>28.704999999999998</v>
      </c>
    </row>
    <row r="100" spans="1:14" x14ac:dyDescent="0.25">
      <c r="A100" s="27">
        <v>2015</v>
      </c>
      <c r="B100" s="41">
        <v>27.67</v>
      </c>
      <c r="C100" s="41">
        <v>27.86</v>
      </c>
      <c r="D100" s="41">
        <v>27.97</v>
      </c>
      <c r="E100" s="41">
        <v>28.97</v>
      </c>
      <c r="F100" s="41">
        <v>28.93</v>
      </c>
      <c r="G100" s="41">
        <v>29.79</v>
      </c>
      <c r="H100" s="41">
        <v>28.87</v>
      </c>
      <c r="I100" s="41">
        <v>29.01</v>
      </c>
      <c r="J100" s="41">
        <v>29.62</v>
      </c>
      <c r="K100" s="41">
        <v>29.93</v>
      </c>
      <c r="L100" s="41">
        <v>29.6</v>
      </c>
      <c r="M100" s="41">
        <v>28.94</v>
      </c>
      <c r="N100" s="73">
        <f t="shared" si="9"/>
        <v>28.930000000000003</v>
      </c>
    </row>
    <row r="101" spans="1:14" x14ac:dyDescent="0.25">
      <c r="A101" s="27">
        <v>2016</v>
      </c>
      <c r="B101" s="41">
        <v>28.43</v>
      </c>
      <c r="C101" s="41">
        <v>27.84</v>
      </c>
      <c r="D101" s="41">
        <v>28.32</v>
      </c>
      <c r="E101" s="41">
        <v>29.78</v>
      </c>
      <c r="F101" s="41">
        <v>30.2</v>
      </c>
      <c r="G101" s="41">
        <v>30.45</v>
      </c>
      <c r="H101" s="41">
        <v>28.97</v>
      </c>
      <c r="I101" s="41">
        <v>29.41</v>
      </c>
      <c r="J101" s="41">
        <v>29.49</v>
      </c>
      <c r="K101" s="41">
        <v>29.32</v>
      </c>
      <c r="L101" s="41">
        <v>28.67</v>
      </c>
      <c r="M101" s="41">
        <v>28.07</v>
      </c>
      <c r="N101" s="73">
        <f t="shared" si="9"/>
        <v>29.079166666666666</v>
      </c>
    </row>
    <row r="102" spans="1:14" x14ac:dyDescent="0.25">
      <c r="A102" s="27">
        <v>2017</v>
      </c>
      <c r="B102" s="41">
        <v>27.47</v>
      </c>
      <c r="C102" s="41">
        <v>28.03</v>
      </c>
      <c r="D102" s="41">
        <v>28.12</v>
      </c>
      <c r="E102" s="41">
        <v>29.49</v>
      </c>
      <c r="F102" s="41">
        <v>30.29</v>
      </c>
      <c r="G102" s="41">
        <v>30.02</v>
      </c>
      <c r="H102" s="41">
        <v>29.19</v>
      </c>
      <c r="I102" s="41">
        <v>29.62</v>
      </c>
      <c r="J102" s="41">
        <v>29.78</v>
      </c>
      <c r="K102" s="41">
        <v>29.59</v>
      </c>
      <c r="L102" s="41">
        <v>29.05</v>
      </c>
      <c r="M102" s="41">
        <v>27.72</v>
      </c>
      <c r="N102" s="73">
        <f t="shared" si="9"/>
        <v>29.030833333333334</v>
      </c>
    </row>
    <row r="103" spans="1:14" x14ac:dyDescent="0.25">
      <c r="A103" s="27">
        <v>2018</v>
      </c>
      <c r="B103" s="41">
        <v>27.161000000000001</v>
      </c>
      <c r="C103" s="41">
        <v>27.134</v>
      </c>
      <c r="D103" s="41">
        <v>27.751000000000001</v>
      </c>
      <c r="E103" s="41">
        <v>28.841999999999999</v>
      </c>
      <c r="F103" s="41">
        <v>29.821999999999999</v>
      </c>
      <c r="G103" s="41">
        <v>29.628</v>
      </c>
      <c r="H103" s="41">
        <v>28.835000000000001</v>
      </c>
      <c r="I103" s="41">
        <v>28.922999999999998</v>
      </c>
      <c r="J103" s="41">
        <v>29.306000000000001</v>
      </c>
      <c r="K103" s="41">
        <v>28.902000000000001</v>
      </c>
      <c r="L103" s="41">
        <v>28.669</v>
      </c>
      <c r="M103" s="41">
        <v>28.42</v>
      </c>
      <c r="N103" s="73">
        <f t="shared" si="9"/>
        <v>28.616083333333336</v>
      </c>
    </row>
    <row r="104" spans="1:14" x14ac:dyDescent="0.25">
      <c r="A104" s="27">
        <v>2019</v>
      </c>
      <c r="B104" s="41">
        <v>27.353999999999999</v>
      </c>
      <c r="C104" s="41">
        <v>27.513999999999999</v>
      </c>
      <c r="D104" s="41">
        <v>27.957000000000001</v>
      </c>
      <c r="E104" s="41">
        <v>29.111999999999998</v>
      </c>
      <c r="F104" s="41">
        <v>29.757000000000001</v>
      </c>
      <c r="G104" s="41">
        <v>30.155999999999999</v>
      </c>
      <c r="H104" s="41">
        <v>28.952000000000002</v>
      </c>
      <c r="I104" s="41">
        <v>29.279</v>
      </c>
      <c r="J104" s="41">
        <v>29.375</v>
      </c>
      <c r="K104" s="41">
        <v>29.367999999999999</v>
      </c>
      <c r="L104" s="41">
        <v>29.187000000000001</v>
      </c>
      <c r="M104" s="41">
        <v>28.577000000000002</v>
      </c>
      <c r="N104" s="73">
        <f t="shared" si="9"/>
        <v>28.882333333333335</v>
      </c>
    </row>
    <row r="105" spans="1:14" x14ac:dyDescent="0.25">
      <c r="A105" s="27">
        <v>2020</v>
      </c>
      <c r="B105" s="41">
        <v>28.076000000000001</v>
      </c>
      <c r="C105" s="41">
        <v>28.207999999999998</v>
      </c>
      <c r="D105" s="41">
        <v>28.41</v>
      </c>
      <c r="E105" s="41">
        <v>29.513000000000002</v>
      </c>
      <c r="F105" s="41">
        <v>30.414999999999999</v>
      </c>
      <c r="G105" s="41">
        <v>29.945</v>
      </c>
      <c r="H105" s="41">
        <v>29.423999999999999</v>
      </c>
      <c r="I105" s="41">
        <v>29.495000000000001</v>
      </c>
      <c r="J105" s="41">
        <v>30.088999999999999</v>
      </c>
      <c r="K105" s="41">
        <v>29.814</v>
      </c>
      <c r="L105" s="41">
        <v>28.887</v>
      </c>
      <c r="M105" s="41">
        <v>28.198</v>
      </c>
      <c r="N105" s="73">
        <f t="shared" si="9"/>
        <v>29.206166666666672</v>
      </c>
    </row>
    <row r="106" spans="1:14" x14ac:dyDescent="0.25">
      <c r="A106" s="27">
        <v>2021</v>
      </c>
      <c r="B106" s="41">
        <v>27.922000000000001</v>
      </c>
      <c r="C106"/>
      <c r="D106"/>
      <c r="E106"/>
      <c r="F106" s="41">
        <v>29.318000000000001</v>
      </c>
      <c r="G106" s="41">
        <v>29.895</v>
      </c>
      <c r="H106" s="41">
        <v>29.584</v>
      </c>
      <c r="I106" s="41">
        <v>29.56</v>
      </c>
      <c r="J106" s="41">
        <v>29.786999999999999</v>
      </c>
      <c r="K106" s="41">
        <v>30.015000000000001</v>
      </c>
      <c r="L106" s="41">
        <v>29.138000000000002</v>
      </c>
      <c r="M106" s="41">
        <v>28.370999999999999</v>
      </c>
      <c r="N106" s="73"/>
    </row>
    <row r="107" spans="1:14" x14ac:dyDescent="0.25">
      <c r="A107" s="27">
        <v>2022</v>
      </c>
      <c r="B107" s="41">
        <v>27.837</v>
      </c>
      <c r="C107" s="41">
        <v>28.065999999999999</v>
      </c>
      <c r="D107" s="41">
        <v>28.404</v>
      </c>
      <c r="E107" s="41">
        <v>29.286000000000001</v>
      </c>
      <c r="F107" s="41">
        <v>29.917000000000002</v>
      </c>
      <c r="G107" s="41">
        <v>29.641999999999999</v>
      </c>
      <c r="H107" s="41">
        <v>29.155999999999999</v>
      </c>
      <c r="I107" s="41">
        <v>29.544</v>
      </c>
      <c r="J107" s="41">
        <v>29.753</v>
      </c>
      <c r="K107" s="41">
        <v>29.85</v>
      </c>
      <c r="L107" s="41"/>
      <c r="M107" s="41"/>
      <c r="N107" s="73"/>
    </row>
    <row r="108" spans="1:14" x14ac:dyDescent="0.25">
      <c r="A108" s="27">
        <v>2023</v>
      </c>
      <c r="B108" s="41"/>
      <c r="C108" s="41"/>
      <c r="D108" s="41"/>
      <c r="E108" s="41"/>
      <c r="F108" s="41"/>
      <c r="G108" s="41"/>
      <c r="H108" s="41"/>
      <c r="I108" s="41"/>
      <c r="J108" s="41"/>
      <c r="K108" s="41"/>
      <c r="L108" s="41"/>
      <c r="M108" s="41"/>
      <c r="N108" s="73"/>
    </row>
    <row r="109" spans="1:14" x14ac:dyDescent="0.25">
      <c r="A109" s="27">
        <v>2024</v>
      </c>
      <c r="B109" s="41"/>
      <c r="C109" s="41"/>
      <c r="D109" s="41"/>
      <c r="E109" s="41"/>
      <c r="F109" s="41"/>
      <c r="G109" s="41"/>
      <c r="H109" s="41"/>
      <c r="I109" s="41"/>
      <c r="J109" s="41"/>
      <c r="K109" s="41"/>
      <c r="L109" s="41"/>
      <c r="M109" s="41"/>
      <c r="N109" s="73"/>
    </row>
    <row r="110" spans="1:14" x14ac:dyDescent="0.25">
      <c r="A110" s="27">
        <v>2025</v>
      </c>
      <c r="B110" s="41"/>
      <c r="C110" s="41"/>
      <c r="D110" s="41"/>
      <c r="E110" s="41"/>
      <c r="F110" s="41"/>
      <c r="G110" s="41"/>
      <c r="H110" s="41"/>
      <c r="I110" s="41"/>
      <c r="J110" s="41"/>
      <c r="K110" s="41"/>
      <c r="L110" s="41"/>
      <c r="M110" s="41"/>
      <c r="N110" s="73"/>
    </row>
    <row r="111" spans="1:14" x14ac:dyDescent="0.25">
      <c r="A111" s="27">
        <v>2026</v>
      </c>
      <c r="B111" s="41"/>
      <c r="C111" s="41"/>
      <c r="D111" s="41"/>
      <c r="E111" s="41"/>
      <c r="F111" s="41"/>
      <c r="G111" s="41"/>
      <c r="H111" s="41"/>
      <c r="I111" s="41"/>
      <c r="J111" s="41"/>
      <c r="K111" s="41"/>
      <c r="L111" s="41"/>
      <c r="M111" s="41"/>
      <c r="N111" s="73"/>
    </row>
    <row r="112" spans="1:14" x14ac:dyDescent="0.25">
      <c r="A112" s="27">
        <v>2027</v>
      </c>
      <c r="B112" s="41"/>
      <c r="C112" s="41"/>
      <c r="D112" s="41"/>
      <c r="E112" s="41"/>
      <c r="F112" s="41"/>
      <c r="G112" s="41"/>
      <c r="H112" s="41"/>
      <c r="I112" s="41"/>
      <c r="J112" s="41"/>
      <c r="K112" s="41"/>
      <c r="L112" s="41"/>
      <c r="M112" s="41"/>
      <c r="N112" s="73"/>
    </row>
    <row r="113" spans="1:14" x14ac:dyDescent="0.25">
      <c r="A113" s="3"/>
      <c r="N113" s="34"/>
    </row>
    <row r="114" spans="1:14" x14ac:dyDescent="0.25">
      <c r="A114" s="27" t="s">
        <v>78</v>
      </c>
      <c r="B114" s="41">
        <f t="shared" ref="B114:N114" si="10">AVERAGE(B69:B112)</f>
        <v>27.297368421052635</v>
      </c>
      <c r="C114" s="41">
        <f t="shared" si="10"/>
        <v>27.348432432432435</v>
      </c>
      <c r="D114" s="41">
        <f t="shared" si="10"/>
        <v>27.903027027027029</v>
      </c>
      <c r="E114" s="41">
        <f t="shared" si="10"/>
        <v>28.825216216216212</v>
      </c>
      <c r="F114" s="41">
        <f t="shared" si="10"/>
        <v>29.297540540540542</v>
      </c>
      <c r="G114" s="41">
        <f t="shared" si="10"/>
        <v>29.455027027027029</v>
      </c>
      <c r="H114" s="41">
        <f t="shared" si="10"/>
        <v>28.82848717948719</v>
      </c>
      <c r="I114" s="41">
        <f t="shared" si="10"/>
        <v>28.805153846153846</v>
      </c>
      <c r="J114" s="41">
        <f t="shared" si="10"/>
        <v>29.005128205128212</v>
      </c>
      <c r="K114" s="41">
        <f t="shared" si="10"/>
        <v>28.85305128205129</v>
      </c>
      <c r="L114" s="41">
        <f t="shared" si="10"/>
        <v>28.248184210526311</v>
      </c>
      <c r="M114" s="41">
        <f t="shared" si="10"/>
        <v>27.658270270270272</v>
      </c>
      <c r="N114" s="73">
        <f t="shared" si="10"/>
        <v>28.418566748566743</v>
      </c>
    </row>
    <row r="115" spans="1:14" x14ac:dyDescent="0.25">
      <c r="A115" s="27" t="s">
        <v>79</v>
      </c>
      <c r="B115" s="41">
        <f t="shared" ref="B115:N115" si="11">STDEV(B69:B112)</f>
        <v>0.55880429398477061</v>
      </c>
      <c r="C115" s="41">
        <f t="shared" si="11"/>
        <v>0.60563284351258639</v>
      </c>
      <c r="D115" s="41">
        <f t="shared" si="11"/>
        <v>0.6203163837235931</v>
      </c>
      <c r="E115" s="41">
        <f t="shared" si="11"/>
        <v>0.70657912724836636</v>
      </c>
      <c r="F115" s="41">
        <f t="shared" si="11"/>
        <v>0.61797490036204339</v>
      </c>
      <c r="G115" s="41">
        <f t="shared" si="11"/>
        <v>0.63074028316320863</v>
      </c>
      <c r="H115" s="41">
        <f t="shared" si="11"/>
        <v>0.60318121008510384</v>
      </c>
      <c r="I115" s="41">
        <f t="shared" si="11"/>
        <v>0.6067362011729357</v>
      </c>
      <c r="J115" s="41">
        <f t="shared" si="11"/>
        <v>0.6604590580357198</v>
      </c>
      <c r="K115" s="41">
        <f t="shared" si="11"/>
        <v>0.72957424313657981</v>
      </c>
      <c r="L115" s="41">
        <f t="shared" si="11"/>
        <v>0.63791081539083783</v>
      </c>
      <c r="M115" s="41">
        <f t="shared" si="11"/>
        <v>0.61447907697173576</v>
      </c>
      <c r="N115" s="73">
        <f t="shared" si="11"/>
        <v>0.51428464037808019</v>
      </c>
    </row>
    <row r="116" spans="1:14" x14ac:dyDescent="0.25">
      <c r="A116" s="27" t="s">
        <v>80</v>
      </c>
      <c r="B116" s="41">
        <f t="shared" ref="B116:N116" si="12">B115/B114*100</f>
        <v>2.0470995055838501</v>
      </c>
      <c r="C116" s="41">
        <f t="shared" si="12"/>
        <v>2.2145066084093652</v>
      </c>
      <c r="D116" s="41">
        <f t="shared" si="12"/>
        <v>2.2231150158825104</v>
      </c>
      <c r="E116" s="41">
        <f t="shared" si="12"/>
        <v>2.4512535203495398</v>
      </c>
      <c r="F116" s="41">
        <f t="shared" si="12"/>
        <v>2.109306409208374</v>
      </c>
      <c r="G116" s="41">
        <f t="shared" si="12"/>
        <v>2.1413671852497731</v>
      </c>
      <c r="H116" s="41">
        <f t="shared" si="12"/>
        <v>2.092309618363517</v>
      </c>
      <c r="I116" s="41">
        <f t="shared" si="12"/>
        <v>2.1063459838245193</v>
      </c>
      <c r="J116" s="41">
        <f t="shared" si="12"/>
        <v>2.277042367697407</v>
      </c>
      <c r="K116" s="41">
        <f t="shared" si="12"/>
        <v>2.5285860965090663</v>
      </c>
      <c r="L116" s="41">
        <f t="shared" si="12"/>
        <v>2.2582365317241484</v>
      </c>
      <c r="M116" s="41">
        <f t="shared" si="12"/>
        <v>2.2216829576368555</v>
      </c>
      <c r="N116" s="73">
        <f t="shared" si="12"/>
        <v>1.8096783167434634</v>
      </c>
    </row>
    <row r="117" spans="1:14" x14ac:dyDescent="0.25">
      <c r="A117" s="27" t="s">
        <v>81</v>
      </c>
      <c r="B117" s="41">
        <f t="shared" ref="B117:N117" si="13">MIN(B69:B112)</f>
        <v>25.93</v>
      </c>
      <c r="C117" s="41">
        <f t="shared" si="13"/>
        <v>25.77</v>
      </c>
      <c r="D117" s="41">
        <f t="shared" si="13"/>
        <v>26.52</v>
      </c>
      <c r="E117" s="41">
        <f t="shared" si="13"/>
        <v>26.7</v>
      </c>
      <c r="F117" s="41">
        <f t="shared" si="13"/>
        <v>27.96</v>
      </c>
      <c r="G117" s="41">
        <f t="shared" si="13"/>
        <v>28.14</v>
      </c>
      <c r="H117" s="41">
        <f t="shared" si="13"/>
        <v>27.45</v>
      </c>
      <c r="I117" s="41">
        <f t="shared" si="13"/>
        <v>27.22</v>
      </c>
      <c r="J117" s="41">
        <f t="shared" si="13"/>
        <v>27.3</v>
      </c>
      <c r="K117" s="41">
        <f t="shared" si="13"/>
        <v>26.87</v>
      </c>
      <c r="L117" s="41">
        <f t="shared" si="13"/>
        <v>26.59</v>
      </c>
      <c r="M117" s="41">
        <f t="shared" si="13"/>
        <v>26.38</v>
      </c>
      <c r="N117" s="73">
        <f t="shared" si="13"/>
        <v>27.274000000000001</v>
      </c>
    </row>
    <row r="118" spans="1:14" x14ac:dyDescent="0.25">
      <c r="A118" s="27" t="s">
        <v>82</v>
      </c>
      <c r="B118" s="41">
        <f t="shared" ref="B118:N118" si="14">MAX(B69:B112)</f>
        <v>28.43</v>
      </c>
      <c r="C118" s="41">
        <f t="shared" si="14"/>
        <v>28.37</v>
      </c>
      <c r="D118" s="41">
        <f t="shared" si="14"/>
        <v>29.8</v>
      </c>
      <c r="E118" s="41">
        <f t="shared" si="14"/>
        <v>30.24</v>
      </c>
      <c r="F118" s="41">
        <f t="shared" si="14"/>
        <v>30.414999999999999</v>
      </c>
      <c r="G118" s="41">
        <f t="shared" si="14"/>
        <v>30.95</v>
      </c>
      <c r="H118" s="41">
        <f t="shared" si="14"/>
        <v>30.79</v>
      </c>
      <c r="I118" s="41">
        <f t="shared" si="14"/>
        <v>29.87</v>
      </c>
      <c r="J118" s="41">
        <f t="shared" si="14"/>
        <v>30.19</v>
      </c>
      <c r="K118" s="41">
        <f t="shared" si="14"/>
        <v>30.09</v>
      </c>
      <c r="L118" s="41">
        <f t="shared" si="14"/>
        <v>29.6</v>
      </c>
      <c r="M118" s="41">
        <f t="shared" si="14"/>
        <v>28.94</v>
      </c>
      <c r="N118" s="73">
        <f t="shared" si="14"/>
        <v>29.256666666666664</v>
      </c>
    </row>
    <row r="119" spans="1:14" x14ac:dyDescent="0.25">
      <c r="A119" s="27" t="s">
        <v>83</v>
      </c>
      <c r="B119" s="41">
        <f t="shared" ref="B119:N119" si="15">QUARTILE(B69:B112,1)</f>
        <v>26.97</v>
      </c>
      <c r="C119" s="41">
        <f t="shared" si="15"/>
        <v>27.07</v>
      </c>
      <c r="D119" s="41">
        <f t="shared" si="15"/>
        <v>27.58</v>
      </c>
      <c r="E119" s="41">
        <f t="shared" si="15"/>
        <v>28.48</v>
      </c>
      <c r="F119" s="41">
        <f t="shared" si="15"/>
        <v>28.93</v>
      </c>
      <c r="G119" s="41">
        <f t="shared" si="15"/>
        <v>29.08</v>
      </c>
      <c r="H119" s="41">
        <f t="shared" si="15"/>
        <v>28.46</v>
      </c>
      <c r="I119" s="41">
        <f t="shared" si="15"/>
        <v>28.395</v>
      </c>
      <c r="J119" s="41">
        <f t="shared" si="15"/>
        <v>28.524999999999999</v>
      </c>
      <c r="K119" s="41">
        <f t="shared" si="15"/>
        <v>28.265000000000001</v>
      </c>
      <c r="L119" s="41">
        <f t="shared" si="15"/>
        <v>27.844999999999999</v>
      </c>
      <c r="M119" s="41">
        <f t="shared" si="15"/>
        <v>27.31</v>
      </c>
      <c r="N119" s="73">
        <f t="shared" si="15"/>
        <v>28.071666666666669</v>
      </c>
    </row>
    <row r="120" spans="1:14" x14ac:dyDescent="0.25">
      <c r="A120" s="27" t="s">
        <v>84</v>
      </c>
      <c r="B120" s="41">
        <f t="shared" ref="B120:N120" si="16">QUARTILE(B69:B112,2)</f>
        <v>27.314999999999998</v>
      </c>
      <c r="C120" s="41">
        <f t="shared" si="16"/>
        <v>27.33</v>
      </c>
      <c r="D120" s="41">
        <f t="shared" si="16"/>
        <v>27.94</v>
      </c>
      <c r="E120" s="41">
        <f t="shared" si="16"/>
        <v>28.83</v>
      </c>
      <c r="F120" s="41">
        <f t="shared" si="16"/>
        <v>29.318000000000001</v>
      </c>
      <c r="G120" s="41">
        <f t="shared" si="16"/>
        <v>29.59</v>
      </c>
      <c r="H120" s="41">
        <f t="shared" si="16"/>
        <v>28.92</v>
      </c>
      <c r="I120" s="41">
        <f t="shared" si="16"/>
        <v>28.91</v>
      </c>
      <c r="J120" s="41">
        <f t="shared" si="16"/>
        <v>29.09</v>
      </c>
      <c r="K120" s="41">
        <f t="shared" si="16"/>
        <v>28.92</v>
      </c>
      <c r="L120" s="41">
        <f t="shared" si="16"/>
        <v>28.15</v>
      </c>
      <c r="M120" s="41">
        <f t="shared" si="16"/>
        <v>27.7</v>
      </c>
      <c r="N120" s="73">
        <f t="shared" si="16"/>
        <v>28.459166666666665</v>
      </c>
    </row>
    <row r="121" spans="1:14" x14ac:dyDescent="0.25">
      <c r="A121" s="27" t="s">
        <v>85</v>
      </c>
      <c r="B121" s="41">
        <f t="shared" ref="B121:N121" si="17">QUARTILE(B69:B112,3)</f>
        <v>27.700000000000003</v>
      </c>
      <c r="C121" s="41">
        <f t="shared" si="17"/>
        <v>27.83</v>
      </c>
      <c r="D121" s="41">
        <f t="shared" si="17"/>
        <v>28.29</v>
      </c>
      <c r="E121" s="41">
        <f t="shared" si="17"/>
        <v>29.286000000000001</v>
      </c>
      <c r="F121" s="41">
        <f t="shared" si="17"/>
        <v>29.8</v>
      </c>
      <c r="G121" s="41">
        <f t="shared" si="17"/>
        <v>29.9</v>
      </c>
      <c r="H121" s="41">
        <f t="shared" si="17"/>
        <v>29.12</v>
      </c>
      <c r="I121" s="41">
        <f t="shared" si="17"/>
        <v>29.229500000000002</v>
      </c>
      <c r="J121" s="41">
        <f t="shared" si="17"/>
        <v>29.504999999999999</v>
      </c>
      <c r="K121" s="41">
        <f t="shared" si="17"/>
        <v>29.344000000000001</v>
      </c>
      <c r="L121" s="41">
        <f t="shared" si="17"/>
        <v>28.669750000000001</v>
      </c>
      <c r="M121" s="41">
        <f t="shared" si="17"/>
        <v>28.07</v>
      </c>
      <c r="N121" s="73">
        <f t="shared" si="17"/>
        <v>28.813333333333333</v>
      </c>
    </row>
    <row r="124" spans="1:14" ht="15.75" x14ac:dyDescent="0.25">
      <c r="A124" s="23" t="s">
        <v>151</v>
      </c>
    </row>
    <row r="125" spans="1:14" ht="15.75" x14ac:dyDescent="0.25">
      <c r="A125" s="24" t="s">
        <v>64</v>
      </c>
      <c r="B125" s="48" t="s">
        <v>65</v>
      </c>
      <c r="C125" s="48" t="s">
        <v>66</v>
      </c>
      <c r="D125" s="48" t="s">
        <v>67</v>
      </c>
      <c r="E125" s="48" t="s">
        <v>68</v>
      </c>
      <c r="F125" s="48" t="s">
        <v>69</v>
      </c>
      <c r="G125" s="48" t="s">
        <v>70</v>
      </c>
      <c r="H125" s="48" t="s">
        <v>71</v>
      </c>
      <c r="I125" s="48" t="s">
        <v>72</v>
      </c>
      <c r="J125" s="48" t="s">
        <v>73</v>
      </c>
      <c r="K125" s="48" t="s">
        <v>74</v>
      </c>
      <c r="L125" s="48" t="s">
        <v>75</v>
      </c>
      <c r="M125" s="48" t="s">
        <v>76</v>
      </c>
      <c r="N125" s="26" t="s">
        <v>77</v>
      </c>
    </row>
    <row r="126" spans="1:14" x14ac:dyDescent="0.25">
      <c r="A126" s="27">
        <v>2002</v>
      </c>
      <c r="E126" s="41">
        <v>28.61</v>
      </c>
      <c r="F126" s="41">
        <v>29.08</v>
      </c>
      <c r="G126" s="41">
        <v>29.59</v>
      </c>
      <c r="H126" s="41">
        <v>29.18</v>
      </c>
      <c r="I126" s="41">
        <v>28.92</v>
      </c>
      <c r="J126" s="41">
        <v>29.58</v>
      </c>
      <c r="K126" s="41">
        <v>29.38</v>
      </c>
      <c r="L126" s="41">
        <v>29.41</v>
      </c>
      <c r="M126" s="41">
        <v>28.52</v>
      </c>
      <c r="N126" s="73"/>
    </row>
    <row r="127" spans="1:14" x14ac:dyDescent="0.25">
      <c r="A127" s="27">
        <v>2003</v>
      </c>
      <c r="B127" s="41">
        <v>27.92</v>
      </c>
      <c r="C127" s="41">
        <v>28.17</v>
      </c>
      <c r="D127" s="41">
        <v>28.69</v>
      </c>
      <c r="E127" s="41">
        <v>29.5</v>
      </c>
      <c r="F127" s="41">
        <v>29.48</v>
      </c>
      <c r="G127" s="41">
        <v>29.56</v>
      </c>
      <c r="H127" s="41">
        <v>29.09</v>
      </c>
      <c r="I127" s="41">
        <v>28.78</v>
      </c>
      <c r="N127" s="73"/>
    </row>
    <row r="128" spans="1:14" x14ac:dyDescent="0.25">
      <c r="A128" s="27">
        <v>2004</v>
      </c>
      <c r="N128" s="73"/>
    </row>
    <row r="129" spans="1:16" x14ac:dyDescent="0.25">
      <c r="A129" s="27">
        <v>2005</v>
      </c>
      <c r="C129" s="41">
        <v>27.33</v>
      </c>
      <c r="D129" s="41">
        <v>28.87</v>
      </c>
      <c r="E129" s="41">
        <v>29.03</v>
      </c>
      <c r="F129" s="41">
        <v>29.17</v>
      </c>
      <c r="G129" s="41">
        <v>29.85</v>
      </c>
      <c r="H129" s="41">
        <v>29.9</v>
      </c>
      <c r="I129" s="41">
        <v>29.17</v>
      </c>
      <c r="J129" s="41">
        <v>29.26</v>
      </c>
      <c r="K129" s="41">
        <v>29.3</v>
      </c>
      <c r="L129" s="41">
        <v>28.31</v>
      </c>
      <c r="M129" s="41">
        <v>27.92</v>
      </c>
      <c r="N129" s="73">
        <f t="shared" ref="N129:N143" si="18">AVERAGE(B129:M129)</f>
        <v>28.919090909090912</v>
      </c>
    </row>
    <row r="130" spans="1:16" x14ac:dyDescent="0.25">
      <c r="A130" s="27">
        <v>2006</v>
      </c>
      <c r="B130" s="41">
        <v>27.77</v>
      </c>
      <c r="C130" s="41">
        <v>27.52</v>
      </c>
      <c r="D130" s="41">
        <v>27.85</v>
      </c>
      <c r="E130" s="41">
        <v>28.51</v>
      </c>
      <c r="F130" s="41">
        <v>29.02</v>
      </c>
      <c r="G130" s="41">
        <v>29.38</v>
      </c>
      <c r="H130" s="41">
        <v>29.5</v>
      </c>
      <c r="I130" s="41">
        <v>29.2</v>
      </c>
      <c r="J130" s="41">
        <v>29.34</v>
      </c>
      <c r="K130" s="41">
        <v>29.17</v>
      </c>
      <c r="L130" s="41">
        <v>28.76</v>
      </c>
      <c r="M130" s="41">
        <v>28.29</v>
      </c>
      <c r="N130" s="73">
        <f t="shared" si="18"/>
        <v>28.692499999999999</v>
      </c>
    </row>
    <row r="131" spans="1:16" x14ac:dyDescent="0.25">
      <c r="A131" s="27">
        <v>2007</v>
      </c>
      <c r="B131" s="41">
        <v>27.64</v>
      </c>
      <c r="C131" s="41">
        <v>27.97</v>
      </c>
      <c r="D131" s="41">
        <v>28.18</v>
      </c>
      <c r="E131" s="41"/>
      <c r="F131" s="41">
        <v>29.91</v>
      </c>
      <c r="G131" s="41">
        <v>29.53</v>
      </c>
      <c r="H131" s="41">
        <v>29.04</v>
      </c>
      <c r="I131" s="41">
        <v>29.11</v>
      </c>
      <c r="J131" s="41">
        <v>29.45</v>
      </c>
      <c r="K131" s="41">
        <v>29.23</v>
      </c>
      <c r="L131" s="41">
        <v>28.13</v>
      </c>
      <c r="M131" s="41">
        <v>27.55</v>
      </c>
      <c r="N131" s="73">
        <f t="shared" si="18"/>
        <v>28.703636363636363</v>
      </c>
    </row>
    <row r="132" spans="1:16" x14ac:dyDescent="0.25">
      <c r="A132" s="27">
        <v>2008</v>
      </c>
      <c r="B132" s="41">
        <v>27.31</v>
      </c>
      <c r="C132" s="41">
        <v>27.6</v>
      </c>
      <c r="D132" s="41">
        <v>28.2</v>
      </c>
      <c r="E132" s="41">
        <v>28.84</v>
      </c>
      <c r="F132" s="41">
        <v>28.98</v>
      </c>
      <c r="G132" s="41">
        <v>29.24</v>
      </c>
      <c r="H132" s="41">
        <v>28.9</v>
      </c>
      <c r="I132" s="41">
        <v>28.82</v>
      </c>
      <c r="J132" s="41">
        <v>29.5</v>
      </c>
      <c r="K132" s="41">
        <v>29.57</v>
      </c>
      <c r="L132" s="41">
        <v>28.39</v>
      </c>
      <c r="M132" s="41">
        <v>27.62</v>
      </c>
      <c r="N132" s="73">
        <f t="shared" si="18"/>
        <v>28.580833333333331</v>
      </c>
    </row>
    <row r="133" spans="1:16" x14ac:dyDescent="0.25">
      <c r="A133" s="27">
        <v>2009</v>
      </c>
      <c r="B133" s="41">
        <v>27.35</v>
      </c>
      <c r="C133" s="41">
        <v>27.08</v>
      </c>
      <c r="D133" s="41">
        <v>27.51</v>
      </c>
      <c r="E133" s="41">
        <v>28.57</v>
      </c>
      <c r="F133" s="41">
        <v>29.27</v>
      </c>
      <c r="G133" s="41">
        <v>29.66</v>
      </c>
      <c r="H133" s="41">
        <v>29.08</v>
      </c>
      <c r="I133" s="41">
        <v>28.99</v>
      </c>
      <c r="J133" s="41">
        <v>29.49</v>
      </c>
      <c r="K133" s="41">
        <v>29.26</v>
      </c>
      <c r="L133" s="41">
        <v>28.38</v>
      </c>
      <c r="M133" s="41">
        <v>28.44</v>
      </c>
      <c r="N133" s="73">
        <f t="shared" si="18"/>
        <v>28.59</v>
      </c>
    </row>
    <row r="134" spans="1:16" x14ac:dyDescent="0.25">
      <c r="A134" s="27">
        <v>2010</v>
      </c>
      <c r="B134" s="41">
        <v>27.99</v>
      </c>
      <c r="C134" s="41">
        <v>28.44</v>
      </c>
      <c r="D134" s="41">
        <v>28.58</v>
      </c>
      <c r="E134" s="41">
        <v>29.53</v>
      </c>
      <c r="F134" s="41">
        <v>29.67</v>
      </c>
      <c r="G134" s="41">
        <v>29.79</v>
      </c>
      <c r="H134" s="41">
        <v>29.57</v>
      </c>
      <c r="I134" s="41">
        <v>29.69</v>
      </c>
      <c r="J134" s="41">
        <v>29.23</v>
      </c>
      <c r="K134" s="41">
        <v>28.88</v>
      </c>
      <c r="L134" s="41">
        <v>28.03</v>
      </c>
      <c r="M134" s="41">
        <v>26.39</v>
      </c>
      <c r="N134" s="73">
        <f t="shared" si="18"/>
        <v>28.81583333333333</v>
      </c>
    </row>
    <row r="135" spans="1:16" x14ac:dyDescent="0.25">
      <c r="A135" s="27">
        <v>2011</v>
      </c>
      <c r="B135" s="41">
        <v>26.98</v>
      </c>
      <c r="C135" s="41">
        <v>27.89</v>
      </c>
      <c r="D135" s="41">
        <v>28.16</v>
      </c>
      <c r="E135" s="41">
        <v>28.77</v>
      </c>
      <c r="F135" s="41">
        <v>29.58</v>
      </c>
      <c r="G135" s="41">
        <v>29.76</v>
      </c>
      <c r="H135" s="41">
        <v>29.54</v>
      </c>
      <c r="I135" s="41">
        <v>29.59</v>
      </c>
      <c r="J135" s="41">
        <v>29.9</v>
      </c>
      <c r="K135" s="41">
        <v>29.28</v>
      </c>
      <c r="L135" s="41">
        <v>28.44</v>
      </c>
      <c r="M135" s="41">
        <v>27.58</v>
      </c>
      <c r="N135" s="73">
        <f t="shared" si="18"/>
        <v>28.789166666666659</v>
      </c>
    </row>
    <row r="136" spans="1:16" x14ac:dyDescent="0.25">
      <c r="A136" s="27">
        <v>2012</v>
      </c>
      <c r="B136" s="41">
        <v>27.56</v>
      </c>
      <c r="C136" s="41">
        <v>27.68</v>
      </c>
      <c r="D136" s="41">
        <v>27.84</v>
      </c>
      <c r="E136" s="41">
        <v>29.11</v>
      </c>
      <c r="F136" s="41">
        <v>29.76</v>
      </c>
      <c r="G136" s="41">
        <v>30.16</v>
      </c>
      <c r="H136" s="41">
        <v>29.24</v>
      </c>
      <c r="I136" s="41">
        <v>29.19</v>
      </c>
      <c r="J136" s="41">
        <v>29.33</v>
      </c>
      <c r="K136" s="41">
        <v>29.19</v>
      </c>
      <c r="L136" s="41">
        <v>28.17</v>
      </c>
      <c r="M136" s="41">
        <v>28.07</v>
      </c>
      <c r="N136" s="73">
        <f t="shared" si="18"/>
        <v>28.775000000000002</v>
      </c>
    </row>
    <row r="137" spans="1:16" x14ac:dyDescent="0.25">
      <c r="A137" s="27">
        <v>2013</v>
      </c>
      <c r="B137" s="41">
        <v>28.11</v>
      </c>
      <c r="C137" s="41">
        <v>28.19</v>
      </c>
      <c r="D137" s="41">
        <v>28.41</v>
      </c>
      <c r="E137" s="41">
        <v>29.48</v>
      </c>
      <c r="F137" s="41">
        <v>29.51</v>
      </c>
      <c r="G137" s="41">
        <v>29.48</v>
      </c>
      <c r="H137" s="41">
        <v>29.39</v>
      </c>
      <c r="I137" s="41">
        <v>29.15</v>
      </c>
      <c r="J137" s="41">
        <v>29.58</v>
      </c>
      <c r="K137" s="41">
        <v>29.71</v>
      </c>
      <c r="L137" s="41">
        <v>29.54</v>
      </c>
      <c r="M137" s="41">
        <v>28.82</v>
      </c>
      <c r="N137" s="73">
        <f t="shared" si="18"/>
        <v>29.114166666666666</v>
      </c>
    </row>
    <row r="138" spans="1:16" x14ac:dyDescent="0.25">
      <c r="A138" s="27">
        <v>2014</v>
      </c>
      <c r="B138" s="41">
        <v>28.07</v>
      </c>
      <c r="C138" s="41">
        <v>27.98</v>
      </c>
      <c r="D138" s="41">
        <v>28.23</v>
      </c>
      <c r="E138" s="41">
        <v>28.75</v>
      </c>
      <c r="F138" s="41">
        <v>29.28</v>
      </c>
      <c r="G138" s="41">
        <v>29.24</v>
      </c>
      <c r="H138" s="41">
        <v>29.06</v>
      </c>
      <c r="I138" s="41">
        <v>28.82</v>
      </c>
      <c r="J138" s="41">
        <v>29.13</v>
      </c>
      <c r="K138" s="41">
        <v>29.03</v>
      </c>
      <c r="L138" s="41">
        <v>28.66</v>
      </c>
      <c r="M138" s="41">
        <v>27.79</v>
      </c>
      <c r="N138" s="73">
        <f t="shared" si="18"/>
        <v>28.670000000000005</v>
      </c>
    </row>
    <row r="139" spans="1:16" x14ac:dyDescent="0.25">
      <c r="A139" s="27">
        <v>2015</v>
      </c>
      <c r="B139" s="68">
        <v>27.34</v>
      </c>
      <c r="C139" s="68">
        <v>27.53</v>
      </c>
      <c r="D139" s="68">
        <v>27.48</v>
      </c>
      <c r="E139" s="68">
        <v>28.4</v>
      </c>
      <c r="F139" s="68">
        <v>28.37</v>
      </c>
      <c r="G139" s="68">
        <v>29.14</v>
      </c>
      <c r="H139" s="68">
        <v>28.3</v>
      </c>
      <c r="I139" s="68">
        <v>28.43</v>
      </c>
      <c r="J139" s="68">
        <v>28.95</v>
      </c>
      <c r="K139" s="41">
        <v>29.52</v>
      </c>
      <c r="L139" s="41">
        <v>29.78</v>
      </c>
      <c r="M139" s="41">
        <v>29.09</v>
      </c>
      <c r="N139" s="73">
        <f t="shared" si="18"/>
        <v>28.5275</v>
      </c>
      <c r="P139" s="43" t="s">
        <v>141</v>
      </c>
    </row>
    <row r="140" spans="1:16" x14ac:dyDescent="0.25">
      <c r="A140" s="27">
        <v>2016</v>
      </c>
      <c r="B140" s="41">
        <v>28.47</v>
      </c>
      <c r="C140" s="41">
        <v>27.94</v>
      </c>
      <c r="D140" s="41">
        <v>28.49</v>
      </c>
      <c r="E140" s="41">
        <v>29.64</v>
      </c>
      <c r="F140" s="41">
        <v>30.18</v>
      </c>
      <c r="G140" s="41">
        <v>30.33</v>
      </c>
      <c r="H140" s="41">
        <v>29.05</v>
      </c>
      <c r="I140" s="41">
        <v>29.44</v>
      </c>
      <c r="J140" s="41">
        <v>29.59</v>
      </c>
      <c r="K140" s="41">
        <v>29.54</v>
      </c>
      <c r="L140" s="41">
        <v>28.94</v>
      </c>
      <c r="M140" s="41">
        <v>28.39</v>
      </c>
      <c r="N140" s="73">
        <f t="shared" si="18"/>
        <v>29.166666666666668</v>
      </c>
    </row>
    <row r="141" spans="1:16" x14ac:dyDescent="0.25">
      <c r="A141" s="27">
        <v>2017</v>
      </c>
      <c r="B141" s="41">
        <v>27.9</v>
      </c>
      <c r="C141" s="41">
        <v>28.24</v>
      </c>
      <c r="D141" s="41">
        <v>28.25</v>
      </c>
      <c r="E141" s="41">
        <v>29.42</v>
      </c>
      <c r="F141" s="41">
        <v>30.02</v>
      </c>
      <c r="G141" s="41">
        <v>29.94</v>
      </c>
      <c r="H141" s="41">
        <v>29.31</v>
      </c>
      <c r="I141" s="41">
        <v>29.6</v>
      </c>
      <c r="J141" s="41">
        <v>29.88</v>
      </c>
      <c r="K141" s="41">
        <v>29.78</v>
      </c>
      <c r="L141" s="41">
        <v>29.23</v>
      </c>
      <c r="M141" s="41">
        <v>27.81</v>
      </c>
      <c r="N141" s="73">
        <f t="shared" si="18"/>
        <v>29.115000000000006</v>
      </c>
    </row>
    <row r="142" spans="1:16" x14ac:dyDescent="0.25">
      <c r="A142" s="27">
        <v>2018</v>
      </c>
      <c r="B142" s="41">
        <v>27.31</v>
      </c>
      <c r="C142" s="41">
        <v>27.31</v>
      </c>
      <c r="D142" s="41">
        <v>27.91</v>
      </c>
      <c r="E142" s="41">
        <v>28.85</v>
      </c>
      <c r="F142" s="41">
        <v>29.47</v>
      </c>
      <c r="G142" s="41">
        <v>29.44</v>
      </c>
      <c r="H142" s="41">
        <v>28.79</v>
      </c>
      <c r="I142" s="41">
        <v>29.04</v>
      </c>
      <c r="J142" s="41">
        <v>29.53</v>
      </c>
      <c r="K142" s="41">
        <v>29.1</v>
      </c>
      <c r="L142" s="41">
        <v>28.754000000000001</v>
      </c>
      <c r="M142" s="41">
        <v>28.521999999999998</v>
      </c>
      <c r="N142" s="73">
        <f t="shared" si="18"/>
        <v>28.668833333333335</v>
      </c>
    </row>
    <row r="143" spans="1:16" x14ac:dyDescent="0.25">
      <c r="A143" s="27">
        <v>2019</v>
      </c>
      <c r="B143" s="41">
        <v>27.561</v>
      </c>
      <c r="C143" s="41">
        <v>27.76</v>
      </c>
      <c r="D143" s="41">
        <v>28.094000000000001</v>
      </c>
      <c r="E143" s="41">
        <v>29.148</v>
      </c>
      <c r="F143" s="41">
        <v>29.672000000000001</v>
      </c>
      <c r="G143" s="41">
        <v>30.103999999999999</v>
      </c>
      <c r="H143" s="41">
        <v>29.126000000000001</v>
      </c>
      <c r="I143" s="41">
        <v>29.398</v>
      </c>
      <c r="J143" s="41">
        <v>29.472999999999999</v>
      </c>
      <c r="K143" s="41">
        <v>29.617000000000001</v>
      </c>
      <c r="L143" s="41">
        <v>29.314</v>
      </c>
      <c r="M143" s="41">
        <v>28.664000000000001</v>
      </c>
      <c r="N143" s="73">
        <f t="shared" si="18"/>
        <v>28.994250000000005</v>
      </c>
    </row>
    <row r="144" spans="1:16" x14ac:dyDescent="0.25">
      <c r="A144" s="27">
        <v>2020</v>
      </c>
      <c r="B144" s="41">
        <v>28.25</v>
      </c>
      <c r="C144" s="41">
        <v>28.306000000000001</v>
      </c>
      <c r="D144" s="41">
        <v>28.513999999999999</v>
      </c>
      <c r="E144" s="41">
        <v>29.516999999999999</v>
      </c>
      <c r="F144" s="41">
        <v>30.119</v>
      </c>
      <c r="G144" s="41">
        <v>29.959</v>
      </c>
      <c r="H144" s="41">
        <v>29.46</v>
      </c>
      <c r="I144" s="41">
        <v>29.556999999999999</v>
      </c>
      <c r="J144" s="41">
        <v>30.395</v>
      </c>
      <c r="K144" s="41">
        <v>30.12</v>
      </c>
      <c r="L144" s="41">
        <v>29.38</v>
      </c>
      <c r="M144" s="41">
        <v>28.548999999999999</v>
      </c>
      <c r="N144" s="73">
        <f>AVERAGE(B144:M144)</f>
        <v>29.343833333333333</v>
      </c>
    </row>
    <row r="145" spans="1:14" x14ac:dyDescent="0.25">
      <c r="A145" s="27">
        <v>2021</v>
      </c>
      <c r="B145" s="41">
        <v>28.234999999999999</v>
      </c>
      <c r="C145" s="41">
        <v>28.49</v>
      </c>
      <c r="D145" s="41">
        <v>28.474</v>
      </c>
      <c r="E145" s="41">
        <v>29.108000000000001</v>
      </c>
      <c r="F145" s="41">
        <v>29.404</v>
      </c>
      <c r="G145" s="41">
        <v>29.47</v>
      </c>
      <c r="H145" s="41"/>
      <c r="I145" s="41"/>
      <c r="J145" s="41">
        <v>29.503</v>
      </c>
      <c r="K145" s="41">
        <v>29.946000000000002</v>
      </c>
      <c r="L145" s="41">
        <v>29.013999999999999</v>
      </c>
      <c r="M145" s="41">
        <v>28.209</v>
      </c>
      <c r="N145" s="73"/>
    </row>
    <row r="146" spans="1:14" x14ac:dyDescent="0.25">
      <c r="A146" s="27">
        <v>2022</v>
      </c>
      <c r="B146" s="41">
        <v>27.757000000000001</v>
      </c>
      <c r="C146" s="41">
        <v>27.92</v>
      </c>
      <c r="D146" s="41">
        <v>28.262</v>
      </c>
      <c r="E146" s="41">
        <v>28.995999999999999</v>
      </c>
      <c r="F146" s="41">
        <v>29.645</v>
      </c>
      <c r="G146" s="41">
        <v>15.766</v>
      </c>
      <c r="H146" s="41">
        <v>28.992000000000001</v>
      </c>
      <c r="I146" s="41">
        <v>29.314</v>
      </c>
      <c r="J146" s="41">
        <v>29.57</v>
      </c>
      <c r="K146" s="41">
        <v>29.760999999999999</v>
      </c>
      <c r="L146" s="41"/>
      <c r="M146" s="41"/>
      <c r="N146" s="73"/>
    </row>
    <row r="147" spans="1:14" x14ac:dyDescent="0.25">
      <c r="A147" s="27">
        <v>2023</v>
      </c>
      <c r="B147" s="41"/>
      <c r="C147" s="41"/>
      <c r="D147" s="41"/>
      <c r="E147" s="41"/>
      <c r="F147" s="41"/>
      <c r="G147" s="41"/>
      <c r="H147" s="41"/>
      <c r="I147" s="41"/>
      <c r="J147" s="41"/>
      <c r="K147" s="41"/>
      <c r="L147" s="41"/>
      <c r="M147" s="41"/>
      <c r="N147" s="73"/>
    </row>
    <row r="148" spans="1:14" x14ac:dyDescent="0.25">
      <c r="A148" s="27">
        <v>2024</v>
      </c>
      <c r="B148" s="41"/>
      <c r="C148" s="41"/>
      <c r="D148" s="41"/>
      <c r="E148" s="41"/>
      <c r="F148" s="41"/>
      <c r="G148" s="41"/>
      <c r="H148" s="41"/>
      <c r="I148" s="41"/>
      <c r="J148" s="41"/>
      <c r="K148" s="41"/>
      <c r="L148" s="41"/>
      <c r="M148" s="41"/>
      <c r="N148" s="73"/>
    </row>
    <row r="149" spans="1:14" x14ac:dyDescent="0.25">
      <c r="A149" s="27">
        <v>2025</v>
      </c>
      <c r="B149" s="41"/>
      <c r="C149" s="41"/>
      <c r="D149" s="41"/>
      <c r="E149" s="41"/>
      <c r="F149" s="41"/>
      <c r="G149" s="41"/>
      <c r="H149" s="41"/>
      <c r="I149" s="41"/>
      <c r="J149" s="41"/>
      <c r="K149" s="41"/>
      <c r="L149" s="41"/>
      <c r="M149" s="41"/>
      <c r="N149" s="73"/>
    </row>
    <row r="150" spans="1:14" x14ac:dyDescent="0.25">
      <c r="A150" s="27">
        <v>2026</v>
      </c>
      <c r="B150" s="41"/>
      <c r="C150" s="41"/>
      <c r="D150" s="41"/>
      <c r="E150" s="41"/>
      <c r="F150" s="41"/>
      <c r="G150" s="41"/>
      <c r="H150" s="41"/>
      <c r="I150" s="41"/>
      <c r="J150" s="41"/>
      <c r="K150" s="41"/>
      <c r="L150" s="41"/>
      <c r="M150" s="41"/>
      <c r="N150" s="73"/>
    </row>
    <row r="151" spans="1:14" x14ac:dyDescent="0.25">
      <c r="A151" s="27">
        <v>2027</v>
      </c>
      <c r="B151" s="41"/>
      <c r="C151" s="41"/>
      <c r="D151" s="41"/>
      <c r="E151" s="41"/>
      <c r="F151" s="41"/>
      <c r="G151" s="41"/>
      <c r="H151" s="41"/>
      <c r="I151" s="41"/>
      <c r="J151" s="41"/>
      <c r="K151" s="41"/>
      <c r="L151" s="41"/>
      <c r="M151" s="41"/>
      <c r="N151" s="73"/>
    </row>
    <row r="152" spans="1:14" x14ac:dyDescent="0.25">
      <c r="A152" s="3"/>
      <c r="N152" s="34"/>
    </row>
    <row r="153" spans="1:14" x14ac:dyDescent="0.25">
      <c r="A153" s="27" t="s">
        <v>78</v>
      </c>
      <c r="B153" s="41">
        <f t="shared" ref="B153:N153" si="19">AVERAGE(B126:B151)</f>
        <v>27.751277777777776</v>
      </c>
      <c r="C153" s="41">
        <f t="shared" si="19"/>
        <v>27.860315789473685</v>
      </c>
      <c r="D153" s="41">
        <f t="shared" si="19"/>
        <v>28.210210526315798</v>
      </c>
      <c r="E153" s="41">
        <f t="shared" si="19"/>
        <v>29.041</v>
      </c>
      <c r="F153" s="41">
        <f t="shared" si="19"/>
        <v>29.479499999999994</v>
      </c>
      <c r="G153" s="41">
        <f t="shared" si="19"/>
        <v>28.969450000000002</v>
      </c>
      <c r="H153" s="41">
        <f t="shared" si="19"/>
        <v>29.185157894736843</v>
      </c>
      <c r="I153" s="41">
        <f t="shared" si="19"/>
        <v>29.168894736842102</v>
      </c>
      <c r="J153" s="41">
        <f t="shared" si="19"/>
        <v>29.509526315789468</v>
      </c>
      <c r="K153" s="41">
        <f t="shared" si="19"/>
        <v>29.441263157894738</v>
      </c>
      <c r="L153" s="41">
        <f t="shared" si="19"/>
        <v>28.812888888888892</v>
      </c>
      <c r="M153" s="41">
        <f t="shared" si="19"/>
        <v>28.123555555555548</v>
      </c>
      <c r="N153" s="73">
        <f t="shared" si="19"/>
        <v>28.841644412878789</v>
      </c>
    </row>
    <row r="154" spans="1:14" x14ac:dyDescent="0.25">
      <c r="A154" s="27" t="s">
        <v>79</v>
      </c>
      <c r="B154" s="41">
        <f t="shared" ref="B154:N154" si="20">STDEV(B126:B151)</f>
        <v>0.40126019218216158</v>
      </c>
      <c r="C154" s="41">
        <f t="shared" si="20"/>
        <v>0.39758396075288749</v>
      </c>
      <c r="D154" s="41">
        <f t="shared" si="20"/>
        <v>0.37151874170571297</v>
      </c>
      <c r="E154" s="41">
        <f t="shared" si="20"/>
        <v>0.38943220776464371</v>
      </c>
      <c r="F154" s="41">
        <f t="shared" si="20"/>
        <v>0.43553240256519427</v>
      </c>
      <c r="G154" s="41">
        <f t="shared" si="20"/>
        <v>3.1244636335487228</v>
      </c>
      <c r="H154" s="41">
        <f t="shared" si="20"/>
        <v>0.34618191479142135</v>
      </c>
      <c r="I154" s="41">
        <f t="shared" si="20"/>
        <v>0.33240418748813799</v>
      </c>
      <c r="J154" s="41">
        <f t="shared" si="20"/>
        <v>0.31252899748504259</v>
      </c>
      <c r="K154" s="41">
        <f t="shared" si="20"/>
        <v>0.32766647034671353</v>
      </c>
      <c r="L154" s="41">
        <f t="shared" si="20"/>
        <v>0.53710650591182607</v>
      </c>
      <c r="M154" s="41">
        <f t="shared" si="20"/>
        <v>0.62078102819538561</v>
      </c>
      <c r="N154" s="73">
        <f t="shared" si="20"/>
        <v>0.24147086155036518</v>
      </c>
    </row>
    <row r="155" spans="1:14" x14ac:dyDescent="0.25">
      <c r="A155" s="27" t="s">
        <v>80</v>
      </c>
      <c r="B155" s="41">
        <f t="shared" ref="B155:N155" si="21">B154/B153*100</f>
        <v>1.4459160958111856</v>
      </c>
      <c r="C155" s="41">
        <f t="shared" si="21"/>
        <v>1.4270619319509097</v>
      </c>
      <c r="D155" s="41">
        <f t="shared" si="21"/>
        <v>1.3169655056602396</v>
      </c>
      <c r="E155" s="41">
        <f t="shared" si="21"/>
        <v>1.3409738224050263</v>
      </c>
      <c r="F155" s="41">
        <f t="shared" si="21"/>
        <v>1.4774076987913443</v>
      </c>
      <c r="G155" s="41">
        <f t="shared" si="21"/>
        <v>10.785374363506115</v>
      </c>
      <c r="H155" s="41">
        <f t="shared" si="21"/>
        <v>1.1861574161771133</v>
      </c>
      <c r="I155" s="41">
        <f t="shared" si="21"/>
        <v>1.1395844459896216</v>
      </c>
      <c r="J155" s="41">
        <f t="shared" si="21"/>
        <v>1.0590783265735437</v>
      </c>
      <c r="K155" s="41">
        <f t="shared" si="21"/>
        <v>1.1129497691366854</v>
      </c>
      <c r="L155" s="41">
        <f t="shared" si="21"/>
        <v>1.8641188947872225</v>
      </c>
      <c r="M155" s="41">
        <f t="shared" si="21"/>
        <v>2.2073347979386484</v>
      </c>
      <c r="N155" s="73">
        <f t="shared" si="21"/>
        <v>0.83722986835847724</v>
      </c>
    </row>
    <row r="156" spans="1:14" x14ac:dyDescent="0.25">
      <c r="A156" s="27" t="s">
        <v>81</v>
      </c>
      <c r="B156" s="41">
        <f t="shared" ref="B156:N156" si="22">MIN(B126:B151)</f>
        <v>26.98</v>
      </c>
      <c r="C156" s="41">
        <f t="shared" si="22"/>
        <v>27.08</v>
      </c>
      <c r="D156" s="41">
        <f t="shared" si="22"/>
        <v>27.48</v>
      </c>
      <c r="E156" s="41">
        <f t="shared" si="22"/>
        <v>28.4</v>
      </c>
      <c r="F156" s="41">
        <f t="shared" si="22"/>
        <v>28.37</v>
      </c>
      <c r="G156" s="41">
        <f t="shared" si="22"/>
        <v>15.766</v>
      </c>
      <c r="H156" s="41">
        <f t="shared" si="22"/>
        <v>28.3</v>
      </c>
      <c r="I156" s="41">
        <f t="shared" si="22"/>
        <v>28.43</v>
      </c>
      <c r="J156" s="41">
        <f t="shared" si="22"/>
        <v>28.95</v>
      </c>
      <c r="K156" s="41">
        <f t="shared" si="22"/>
        <v>28.88</v>
      </c>
      <c r="L156" s="41">
        <f t="shared" si="22"/>
        <v>28.03</v>
      </c>
      <c r="M156" s="41">
        <f t="shared" si="22"/>
        <v>26.39</v>
      </c>
      <c r="N156" s="73">
        <f t="shared" si="22"/>
        <v>28.5275</v>
      </c>
    </row>
    <row r="157" spans="1:14" x14ac:dyDescent="0.25">
      <c r="A157" s="27" t="s">
        <v>82</v>
      </c>
      <c r="B157" s="41">
        <f t="shared" ref="B157:N157" si="23">MAX(B126:B151)</f>
        <v>28.47</v>
      </c>
      <c r="C157" s="41">
        <f t="shared" si="23"/>
        <v>28.49</v>
      </c>
      <c r="D157" s="41">
        <f t="shared" si="23"/>
        <v>28.87</v>
      </c>
      <c r="E157" s="41">
        <f t="shared" si="23"/>
        <v>29.64</v>
      </c>
      <c r="F157" s="41">
        <f t="shared" si="23"/>
        <v>30.18</v>
      </c>
      <c r="G157" s="41">
        <f t="shared" si="23"/>
        <v>30.33</v>
      </c>
      <c r="H157" s="41">
        <f t="shared" si="23"/>
        <v>29.9</v>
      </c>
      <c r="I157" s="41">
        <f t="shared" si="23"/>
        <v>29.69</v>
      </c>
      <c r="J157" s="41">
        <f t="shared" si="23"/>
        <v>30.395</v>
      </c>
      <c r="K157" s="41">
        <f t="shared" si="23"/>
        <v>30.12</v>
      </c>
      <c r="L157" s="41">
        <f t="shared" si="23"/>
        <v>29.78</v>
      </c>
      <c r="M157" s="41">
        <f t="shared" si="23"/>
        <v>29.09</v>
      </c>
      <c r="N157" s="73">
        <f t="shared" si="23"/>
        <v>29.343833333333333</v>
      </c>
    </row>
    <row r="158" spans="1:14" x14ac:dyDescent="0.25">
      <c r="A158" s="27" t="s">
        <v>83</v>
      </c>
      <c r="B158" s="41">
        <f t="shared" ref="B158:N158" si="24">QUARTILE(B126:B151,1)</f>
        <v>27.4025</v>
      </c>
      <c r="C158" s="41">
        <f t="shared" si="24"/>
        <v>27.565000000000001</v>
      </c>
      <c r="D158" s="41">
        <f t="shared" si="24"/>
        <v>28.002000000000002</v>
      </c>
      <c r="E158" s="41">
        <f t="shared" si="24"/>
        <v>28.759999999999998</v>
      </c>
      <c r="F158" s="41">
        <f t="shared" si="24"/>
        <v>29.245000000000001</v>
      </c>
      <c r="G158" s="41">
        <f t="shared" si="24"/>
        <v>29.425000000000001</v>
      </c>
      <c r="H158" s="41">
        <f t="shared" si="24"/>
        <v>29.045000000000002</v>
      </c>
      <c r="I158" s="41">
        <f t="shared" si="24"/>
        <v>28.954999999999998</v>
      </c>
      <c r="J158" s="41">
        <f t="shared" si="24"/>
        <v>29.335000000000001</v>
      </c>
      <c r="K158" s="41">
        <f t="shared" si="24"/>
        <v>29.21</v>
      </c>
      <c r="L158" s="41">
        <f t="shared" si="24"/>
        <v>28.3825</v>
      </c>
      <c r="M158" s="41">
        <f t="shared" si="24"/>
        <v>27.794999999999998</v>
      </c>
      <c r="N158" s="73">
        <f t="shared" si="24"/>
        <v>28.66970833333334</v>
      </c>
    </row>
    <row r="159" spans="1:14" x14ac:dyDescent="0.25">
      <c r="A159" s="27" t="s">
        <v>84</v>
      </c>
      <c r="B159" s="41">
        <f t="shared" ref="B159:N159" si="25">QUARTILE(B126:B151,2)</f>
        <v>27.763500000000001</v>
      </c>
      <c r="C159" s="41">
        <f t="shared" si="25"/>
        <v>27.92</v>
      </c>
      <c r="D159" s="41">
        <f t="shared" si="25"/>
        <v>28.23</v>
      </c>
      <c r="E159" s="41">
        <f t="shared" si="25"/>
        <v>29.03</v>
      </c>
      <c r="F159" s="41">
        <f t="shared" si="25"/>
        <v>29.495000000000001</v>
      </c>
      <c r="G159" s="41">
        <f t="shared" si="25"/>
        <v>29.574999999999999</v>
      </c>
      <c r="H159" s="41">
        <f t="shared" si="25"/>
        <v>29.126000000000001</v>
      </c>
      <c r="I159" s="41">
        <f t="shared" si="25"/>
        <v>29.17</v>
      </c>
      <c r="J159" s="41">
        <f t="shared" si="25"/>
        <v>29.5</v>
      </c>
      <c r="K159" s="41">
        <f t="shared" si="25"/>
        <v>29.38</v>
      </c>
      <c r="L159" s="41">
        <f t="shared" si="25"/>
        <v>28.757000000000001</v>
      </c>
      <c r="M159" s="41">
        <f t="shared" si="25"/>
        <v>28.249499999999998</v>
      </c>
      <c r="N159" s="73">
        <f t="shared" si="25"/>
        <v>28.782083333333333</v>
      </c>
    </row>
    <row r="160" spans="1:14" x14ac:dyDescent="0.25">
      <c r="A160" s="27" t="s">
        <v>85</v>
      </c>
      <c r="B160" s="41">
        <f t="shared" ref="B160:N160" si="26">QUARTILE(B126:B151,3)</f>
        <v>28.05</v>
      </c>
      <c r="C160" s="41">
        <f t="shared" si="26"/>
        <v>28.18</v>
      </c>
      <c r="D160" s="41">
        <f t="shared" si="26"/>
        <v>28.481999999999999</v>
      </c>
      <c r="E160" s="41">
        <f t="shared" si="26"/>
        <v>29.450000000000003</v>
      </c>
      <c r="F160" s="41">
        <f t="shared" si="26"/>
        <v>29.694000000000003</v>
      </c>
      <c r="G160" s="41">
        <f t="shared" si="26"/>
        <v>29.872500000000002</v>
      </c>
      <c r="H160" s="41">
        <f t="shared" si="26"/>
        <v>29.425000000000001</v>
      </c>
      <c r="I160" s="41">
        <f t="shared" si="26"/>
        <v>29.419</v>
      </c>
      <c r="J160" s="41">
        <f t="shared" si="26"/>
        <v>29.58</v>
      </c>
      <c r="K160" s="41">
        <f t="shared" si="26"/>
        <v>29.663499999999999</v>
      </c>
      <c r="L160" s="41">
        <f t="shared" si="26"/>
        <v>29.292999999999999</v>
      </c>
      <c r="M160" s="41">
        <f t="shared" si="26"/>
        <v>28.5215</v>
      </c>
      <c r="N160" s="73">
        <f t="shared" si="26"/>
        <v>29.024229166666672</v>
      </c>
    </row>
    <row r="163" spans="1:14" ht="15.75" x14ac:dyDescent="0.25">
      <c r="A163" s="23" t="s">
        <v>152</v>
      </c>
    </row>
    <row r="164" spans="1:14" ht="15.75" x14ac:dyDescent="0.25">
      <c r="A164" s="24" t="s">
        <v>64</v>
      </c>
      <c r="B164" s="48" t="s">
        <v>65</v>
      </c>
      <c r="C164" s="48" t="s">
        <v>66</v>
      </c>
      <c r="D164" s="48" t="s">
        <v>67</v>
      </c>
      <c r="E164" s="48" t="s">
        <v>68</v>
      </c>
      <c r="F164" s="48" t="s">
        <v>69</v>
      </c>
      <c r="G164" s="48" t="s">
        <v>70</v>
      </c>
      <c r="H164" s="48" t="s">
        <v>71</v>
      </c>
      <c r="I164" s="48" t="s">
        <v>72</v>
      </c>
      <c r="J164" s="48" t="s">
        <v>73</v>
      </c>
      <c r="K164" s="48" t="s">
        <v>74</v>
      </c>
      <c r="L164" s="48" t="s">
        <v>75</v>
      </c>
      <c r="M164" s="48" t="s">
        <v>76</v>
      </c>
      <c r="N164" s="26" t="s">
        <v>77</v>
      </c>
    </row>
    <row r="165" spans="1:14" x14ac:dyDescent="0.25">
      <c r="A165" s="27">
        <v>1989</v>
      </c>
      <c r="B165" s="41"/>
      <c r="C165" s="41">
        <v>26.47</v>
      </c>
      <c r="D165" s="41">
        <v>27.12</v>
      </c>
      <c r="E165" s="41">
        <v>27.63</v>
      </c>
      <c r="F165" s="41"/>
      <c r="G165" s="41">
        <v>27.95</v>
      </c>
      <c r="H165" s="41">
        <v>27.95</v>
      </c>
      <c r="I165" s="41">
        <v>27.84</v>
      </c>
      <c r="J165" s="41">
        <v>28.32</v>
      </c>
      <c r="K165" s="41">
        <v>28.21</v>
      </c>
      <c r="L165" s="41">
        <v>28</v>
      </c>
      <c r="M165" s="41">
        <v>27.63</v>
      </c>
      <c r="N165" s="73"/>
    </row>
    <row r="166" spans="1:14" x14ac:dyDescent="0.25">
      <c r="A166" s="27">
        <v>1990</v>
      </c>
      <c r="B166" s="41">
        <v>26.98</v>
      </c>
      <c r="C166" s="41">
        <v>26.79</v>
      </c>
      <c r="D166" s="41">
        <v>26.74</v>
      </c>
      <c r="E166" s="41">
        <v>27.94</v>
      </c>
      <c r="F166" s="41">
        <v>27.74</v>
      </c>
      <c r="G166" s="41">
        <v>28.25</v>
      </c>
      <c r="H166" s="41">
        <v>28.23</v>
      </c>
      <c r="I166" s="41">
        <v>28.1</v>
      </c>
      <c r="J166" s="41">
        <v>28.45</v>
      </c>
      <c r="K166" s="41">
        <v>28.58</v>
      </c>
      <c r="L166" s="41">
        <v>28.52</v>
      </c>
      <c r="M166" s="41">
        <v>27.77</v>
      </c>
      <c r="N166" s="73">
        <f t="shared" ref="N166:N168" si="27">AVERAGE(B166:M166)</f>
        <v>27.840833333333325</v>
      </c>
    </row>
    <row r="167" spans="1:14" x14ac:dyDescent="0.25">
      <c r="A167" s="27">
        <v>1991</v>
      </c>
      <c r="B167" s="41">
        <v>27.65</v>
      </c>
      <c r="C167" s="41">
        <v>26.8</v>
      </c>
      <c r="D167" s="41">
        <v>27.73</v>
      </c>
      <c r="E167" s="41">
        <v>28.52</v>
      </c>
      <c r="F167" s="41">
        <v>28.37</v>
      </c>
      <c r="G167" s="41">
        <v>29.23</v>
      </c>
      <c r="H167" s="41">
        <v>28.85</v>
      </c>
      <c r="I167" s="41">
        <v>28.06</v>
      </c>
      <c r="J167" s="41">
        <v>28.28</v>
      </c>
      <c r="K167" s="41">
        <v>28.53</v>
      </c>
      <c r="L167" s="41">
        <v>27.72</v>
      </c>
      <c r="M167" s="41">
        <v>26.89</v>
      </c>
      <c r="N167" s="73">
        <f t="shared" si="27"/>
        <v>28.052499999999998</v>
      </c>
    </row>
    <row r="168" spans="1:14" x14ac:dyDescent="0.25">
      <c r="A168" s="27">
        <v>1992</v>
      </c>
      <c r="B168" s="41">
        <v>26.6</v>
      </c>
      <c r="C168" s="41">
        <v>27.89</v>
      </c>
      <c r="D168" s="41">
        <v>27.89</v>
      </c>
      <c r="E168" s="41">
        <v>28.53</v>
      </c>
      <c r="F168" s="41">
        <v>28.24</v>
      </c>
      <c r="G168" s="41">
        <v>29.7</v>
      </c>
      <c r="H168" s="41">
        <v>28.94</v>
      </c>
      <c r="I168" s="41">
        <v>28.15</v>
      </c>
      <c r="J168" s="41">
        <v>28.3</v>
      </c>
      <c r="K168" s="41">
        <v>28.6</v>
      </c>
      <c r="L168" s="41">
        <v>28.4</v>
      </c>
      <c r="M168" s="41">
        <v>28.47</v>
      </c>
      <c r="N168" s="73">
        <f t="shared" si="27"/>
        <v>28.30916666666667</v>
      </c>
    </row>
    <row r="169" spans="1:14" x14ac:dyDescent="0.25">
      <c r="A169" s="27">
        <v>1993</v>
      </c>
      <c r="B169" s="41">
        <v>28.04</v>
      </c>
      <c r="C169" s="41">
        <v>27.97</v>
      </c>
      <c r="D169" s="41">
        <v>28.3</v>
      </c>
      <c r="E169" s="41">
        <v>29.06</v>
      </c>
      <c r="F169" s="41">
        <v>29.56</v>
      </c>
      <c r="G169" s="41">
        <v>29.7</v>
      </c>
      <c r="H169" s="41">
        <v>29.14</v>
      </c>
      <c r="I169" s="41">
        <v>29.09</v>
      </c>
      <c r="J169" s="41">
        <v>28.78</v>
      </c>
      <c r="K169" s="41">
        <v>29.25</v>
      </c>
      <c r="L169" s="41">
        <v>28.54</v>
      </c>
      <c r="M169" s="41">
        <v>28.1</v>
      </c>
      <c r="N169" s="73">
        <f t="shared" ref="N169:N180" si="28">AVERAGE(B169:M169)</f>
        <v>28.794166666666669</v>
      </c>
    </row>
    <row r="170" spans="1:14" x14ac:dyDescent="0.25">
      <c r="A170" s="27">
        <v>1994</v>
      </c>
      <c r="B170" s="41">
        <v>27.89</v>
      </c>
      <c r="C170" s="41">
        <v>27.85</v>
      </c>
      <c r="D170" s="41">
        <v>28.12</v>
      </c>
      <c r="E170" s="41">
        <v>28.38</v>
      </c>
      <c r="F170" s="41">
        <v>28.83</v>
      </c>
      <c r="G170" s="41">
        <v>29.02</v>
      </c>
      <c r="H170" s="41">
        <v>28.48</v>
      </c>
      <c r="I170" s="41">
        <v>28.35</v>
      </c>
      <c r="J170" s="41">
        <v>28.43</v>
      </c>
      <c r="K170" s="41">
        <v>29.41</v>
      </c>
      <c r="L170" s="41">
        <v>28.93</v>
      </c>
      <c r="M170" s="41">
        <v>28.42</v>
      </c>
      <c r="N170" s="73">
        <f t="shared" si="28"/>
        <v>28.509166666666669</v>
      </c>
    </row>
    <row r="171" spans="1:14" x14ac:dyDescent="0.25">
      <c r="A171" s="27">
        <v>1995</v>
      </c>
      <c r="B171" s="41">
        <v>27.69</v>
      </c>
      <c r="C171" s="41">
        <v>27.4</v>
      </c>
      <c r="D171" s="41">
        <v>28.09</v>
      </c>
      <c r="E171" s="41">
        <v>28.72</v>
      </c>
      <c r="F171" s="41">
        <v>29.32</v>
      </c>
      <c r="G171" s="41">
        <v>29.53</v>
      </c>
      <c r="H171" s="41">
        <v>29.18</v>
      </c>
      <c r="I171" s="41">
        <v>29.6</v>
      </c>
      <c r="J171" s="41">
        <v>30.18</v>
      </c>
      <c r="K171" s="41">
        <v>29.84</v>
      </c>
      <c r="L171" s="41">
        <v>29.23</v>
      </c>
      <c r="M171" s="41">
        <v>28.56</v>
      </c>
      <c r="N171" s="73">
        <f t="shared" si="28"/>
        <v>28.944999999999997</v>
      </c>
    </row>
    <row r="172" spans="1:14" x14ac:dyDescent="0.25">
      <c r="A172" s="27">
        <v>1996</v>
      </c>
      <c r="B172" s="41">
        <v>28</v>
      </c>
      <c r="C172" s="41">
        <v>27.76</v>
      </c>
      <c r="D172" s="41">
        <v>28.34</v>
      </c>
      <c r="E172" s="41">
        <v>28.66</v>
      </c>
      <c r="F172" s="41">
        <v>28.96</v>
      </c>
      <c r="G172" s="41">
        <v>29.15</v>
      </c>
      <c r="H172" s="41">
        <v>28.92</v>
      </c>
      <c r="I172" s="41">
        <v>28.65</v>
      </c>
      <c r="J172" s="41">
        <v>29.48</v>
      </c>
      <c r="K172" s="41">
        <v>29.42</v>
      </c>
      <c r="L172" s="41">
        <v>28.54</v>
      </c>
      <c r="M172" s="41">
        <v>27.45</v>
      </c>
      <c r="N172" s="73">
        <f t="shared" si="28"/>
        <v>28.610833333333336</v>
      </c>
    </row>
    <row r="173" spans="1:14" x14ac:dyDescent="0.25">
      <c r="A173" s="27">
        <v>1997</v>
      </c>
      <c r="B173" s="41">
        <v>27.84</v>
      </c>
      <c r="C173" s="41">
        <v>27.67</v>
      </c>
      <c r="D173" s="41">
        <v>27.73</v>
      </c>
      <c r="E173" s="41">
        <v>28.33</v>
      </c>
      <c r="F173" s="41">
        <v>28.82</v>
      </c>
      <c r="G173" s="41">
        <v>29.36</v>
      </c>
      <c r="H173" s="41">
        <v>29.6</v>
      </c>
      <c r="I173" s="41">
        <v>29.59</v>
      </c>
      <c r="J173" s="41">
        <v>29.65</v>
      </c>
      <c r="K173" s="41">
        <v>29.99</v>
      </c>
      <c r="L173" s="41">
        <v>29.18</v>
      </c>
      <c r="M173" s="41">
        <v>29.16</v>
      </c>
      <c r="N173" s="73">
        <f t="shared" si="28"/>
        <v>28.91</v>
      </c>
    </row>
    <row r="174" spans="1:14" x14ac:dyDescent="0.25">
      <c r="A174" s="27">
        <v>1998</v>
      </c>
      <c r="B174" s="41">
        <v>28.6</v>
      </c>
      <c r="C174" s="41">
        <v>28.79</v>
      </c>
      <c r="D174" s="41">
        <v>29.16</v>
      </c>
      <c r="E174" s="41">
        <v>29.48</v>
      </c>
      <c r="F174" s="41">
        <v>29.32</v>
      </c>
      <c r="G174" s="41">
        <v>29.8</v>
      </c>
      <c r="H174" s="41">
        <v>29.4</v>
      </c>
      <c r="I174" s="41">
        <v>29.31</v>
      </c>
      <c r="J174" s="41">
        <v>29.8</v>
      </c>
      <c r="K174" s="41">
        <v>30.18</v>
      </c>
      <c r="L174" s="41">
        <v>29.49</v>
      </c>
      <c r="M174" s="41">
        <v>28.27</v>
      </c>
      <c r="N174" s="73">
        <f t="shared" si="28"/>
        <v>29.3</v>
      </c>
    </row>
    <row r="175" spans="1:14" x14ac:dyDescent="0.25">
      <c r="A175" s="27">
        <v>1999</v>
      </c>
      <c r="B175" s="41">
        <v>28.09</v>
      </c>
      <c r="C175" s="41">
        <v>27.69</v>
      </c>
      <c r="D175" s="41">
        <v>28.14</v>
      </c>
      <c r="E175" s="41">
        <v>28.53</v>
      </c>
      <c r="F175" s="41">
        <v>29.25</v>
      </c>
      <c r="G175" s="41">
        <v>29.2</v>
      </c>
      <c r="H175" s="41">
        <v>28.92</v>
      </c>
      <c r="I175" s="41">
        <v>28.83</v>
      </c>
      <c r="J175" s="41">
        <v>29.6</v>
      </c>
      <c r="K175" s="41">
        <v>29.38</v>
      </c>
      <c r="L175" s="41">
        <v>28.36</v>
      </c>
      <c r="M175" s="41">
        <v>27.05</v>
      </c>
      <c r="N175" s="73">
        <f t="shared" si="28"/>
        <v>28.58666666666667</v>
      </c>
    </row>
    <row r="176" spans="1:14" x14ac:dyDescent="0.25">
      <c r="A176" s="27">
        <v>2000</v>
      </c>
      <c r="B176" s="41">
        <v>26.85</v>
      </c>
      <c r="C176" s="41">
        <v>26.94</v>
      </c>
      <c r="D176" s="41">
        <v>27.27</v>
      </c>
      <c r="E176" s="41">
        <v>28.08</v>
      </c>
      <c r="F176" s="41">
        <v>28.5</v>
      </c>
      <c r="G176" s="41">
        <v>28.81</v>
      </c>
      <c r="H176" s="41">
        <v>28.3</v>
      </c>
      <c r="I176" s="41">
        <v>28.57</v>
      </c>
      <c r="J176" s="41">
        <v>29.19</v>
      </c>
      <c r="K176" s="41">
        <v>28.98</v>
      </c>
      <c r="L176" s="41">
        <v>29.06</v>
      </c>
      <c r="M176" s="41">
        <v>28.25</v>
      </c>
      <c r="N176" s="73">
        <f t="shared" si="28"/>
        <v>28.233333333333334</v>
      </c>
    </row>
    <row r="177" spans="1:14" x14ac:dyDescent="0.25">
      <c r="A177" s="27">
        <v>2001</v>
      </c>
      <c r="B177" s="41">
        <v>27.57</v>
      </c>
      <c r="C177" s="41">
        <v>27.23</v>
      </c>
      <c r="D177" s="41">
        <v>27.67</v>
      </c>
      <c r="E177" s="41">
        <v>27.81</v>
      </c>
      <c r="F177" s="41">
        <v>28.6</v>
      </c>
      <c r="G177" s="41">
        <v>29.2</v>
      </c>
      <c r="H177" s="41">
        <v>28.43</v>
      </c>
      <c r="I177" s="41">
        <v>28.89</v>
      </c>
      <c r="J177" s="41">
        <v>29.11</v>
      </c>
      <c r="K177" s="41">
        <v>29.42</v>
      </c>
      <c r="L177" s="41">
        <v>28.41</v>
      </c>
      <c r="M177" s="41">
        <v>27.66</v>
      </c>
      <c r="N177" s="73">
        <f t="shared" si="28"/>
        <v>28.333333333333339</v>
      </c>
    </row>
    <row r="178" spans="1:14" x14ac:dyDescent="0.25">
      <c r="A178" s="27">
        <v>2002</v>
      </c>
      <c r="B178" s="41">
        <v>27.87</v>
      </c>
      <c r="C178" s="41">
        <v>27.81</v>
      </c>
      <c r="D178" s="41">
        <v>27.92</v>
      </c>
      <c r="E178" s="41">
        <v>28.33</v>
      </c>
      <c r="F178" s="41">
        <v>28.61</v>
      </c>
      <c r="G178" s="41">
        <v>29.48</v>
      </c>
      <c r="H178" s="41">
        <v>29.05</v>
      </c>
      <c r="I178" s="41">
        <v>28.71</v>
      </c>
      <c r="J178" s="41">
        <v>29.38</v>
      </c>
      <c r="K178" s="41">
        <v>29.32</v>
      </c>
      <c r="L178" s="41">
        <v>28.81</v>
      </c>
      <c r="M178" s="41">
        <v>28.35</v>
      </c>
      <c r="N178" s="73">
        <f t="shared" si="28"/>
        <v>28.63666666666667</v>
      </c>
    </row>
    <row r="179" spans="1:14" x14ac:dyDescent="0.25">
      <c r="A179" s="27">
        <v>2003</v>
      </c>
      <c r="B179" s="41">
        <v>27.95</v>
      </c>
      <c r="C179" s="41">
        <v>28.13</v>
      </c>
      <c r="D179" s="41">
        <v>28.34</v>
      </c>
      <c r="E179" s="41">
        <v>29.1</v>
      </c>
      <c r="F179" s="41">
        <v>29.26</v>
      </c>
      <c r="G179" s="41">
        <v>29.1</v>
      </c>
      <c r="H179" s="41">
        <v>28.49</v>
      </c>
      <c r="I179" s="41">
        <v>28.4</v>
      </c>
      <c r="J179" s="41">
        <v>29.36</v>
      </c>
      <c r="K179" s="41">
        <v>29.92</v>
      </c>
      <c r="L179" s="41">
        <v>29.47</v>
      </c>
      <c r="M179" s="41">
        <v>28.18</v>
      </c>
      <c r="N179" s="73">
        <f t="shared" si="28"/>
        <v>28.808333333333334</v>
      </c>
    </row>
    <row r="180" spans="1:14" x14ac:dyDescent="0.25">
      <c r="A180" s="27">
        <v>2004</v>
      </c>
      <c r="B180" s="41">
        <v>27.93</v>
      </c>
      <c r="C180" s="41">
        <v>28.33</v>
      </c>
      <c r="D180" s="41">
        <v>27.86</v>
      </c>
      <c r="E180" s="41">
        <v>28.62</v>
      </c>
      <c r="F180" s="41">
        <v>28.71</v>
      </c>
      <c r="G180" s="41">
        <v>29.01</v>
      </c>
      <c r="H180" s="41">
        <v>28.47</v>
      </c>
      <c r="I180" s="41">
        <v>28.85</v>
      </c>
      <c r="J180" s="41">
        <v>29.15</v>
      </c>
      <c r="K180" s="41">
        <v>29.97</v>
      </c>
      <c r="L180" s="41">
        <v>28.89</v>
      </c>
      <c r="M180" s="41">
        <v>28.21</v>
      </c>
      <c r="N180" s="73">
        <f t="shared" si="28"/>
        <v>28.666666666666661</v>
      </c>
    </row>
    <row r="181" spans="1:14" x14ac:dyDescent="0.25">
      <c r="A181" s="27">
        <v>2005</v>
      </c>
      <c r="B181" s="41">
        <v>27.43</v>
      </c>
      <c r="C181" s="41">
        <v>27.09</v>
      </c>
      <c r="D181" s="41">
        <v>29.04</v>
      </c>
      <c r="E181" s="41">
        <v>29.2</v>
      </c>
      <c r="F181" s="41">
        <v>29.56</v>
      </c>
      <c r="G181" s="41">
        <v>30.06</v>
      </c>
      <c r="H181" s="41">
        <v>30.4</v>
      </c>
      <c r="I181" s="41">
        <v>29.57</v>
      </c>
      <c r="J181" s="41">
        <v>29.62</v>
      </c>
      <c r="K181" s="41">
        <v>29.75</v>
      </c>
      <c r="L181" s="41">
        <v>28.79</v>
      </c>
      <c r="M181" s="41">
        <v>28.39</v>
      </c>
      <c r="N181" s="73">
        <f t="shared" ref="N181:N193" si="29">AVERAGE(B181:M181)</f>
        <v>29.074999999999999</v>
      </c>
    </row>
    <row r="182" spans="1:14" x14ac:dyDescent="0.25">
      <c r="A182" s="27">
        <v>2006</v>
      </c>
      <c r="B182" s="41">
        <v>28.27</v>
      </c>
      <c r="C182" s="41">
        <v>27.78</v>
      </c>
      <c r="D182" s="41">
        <v>28</v>
      </c>
      <c r="E182" s="41">
        <v>28.49</v>
      </c>
      <c r="F182" s="41">
        <v>29.13</v>
      </c>
      <c r="G182" s="41">
        <v>29.07</v>
      </c>
      <c r="H182" s="41">
        <v>29.28</v>
      </c>
      <c r="I182" s="41">
        <v>29</v>
      </c>
      <c r="J182" s="41">
        <v>29.42</v>
      </c>
      <c r="K182" s="41">
        <v>29.51</v>
      </c>
      <c r="L182" s="41">
        <v>29.2</v>
      </c>
      <c r="M182" s="41">
        <v>28.74</v>
      </c>
      <c r="N182" s="73">
        <f t="shared" si="29"/>
        <v>28.824166666666667</v>
      </c>
    </row>
    <row r="183" spans="1:14" x14ac:dyDescent="0.25">
      <c r="A183" s="27">
        <v>2007</v>
      </c>
      <c r="B183" s="41">
        <v>27.92</v>
      </c>
      <c r="C183" s="41">
        <v>27.99</v>
      </c>
      <c r="D183" s="41">
        <v>28.39</v>
      </c>
      <c r="E183" s="41">
        <v>29</v>
      </c>
      <c r="F183" s="41">
        <v>29.65</v>
      </c>
      <c r="G183" s="41">
        <v>29.64</v>
      </c>
      <c r="H183" s="41">
        <v>29.06</v>
      </c>
      <c r="I183" s="41">
        <v>29.27</v>
      </c>
      <c r="J183" s="41">
        <v>29.66</v>
      </c>
      <c r="K183" s="41">
        <v>29.59</v>
      </c>
      <c r="L183" s="41">
        <v>28.4</v>
      </c>
      <c r="M183" s="41">
        <v>27.86</v>
      </c>
      <c r="N183" s="73">
        <f t="shared" si="29"/>
        <v>28.869166666666661</v>
      </c>
    </row>
    <row r="184" spans="1:14" x14ac:dyDescent="0.25">
      <c r="A184" s="27">
        <v>2008</v>
      </c>
      <c r="B184" s="41">
        <v>27.56</v>
      </c>
      <c r="C184" s="41">
        <v>27.76</v>
      </c>
      <c r="D184" s="41">
        <v>28.05</v>
      </c>
      <c r="E184" s="41">
        <v>28.64</v>
      </c>
      <c r="F184" s="41">
        <v>28.5</v>
      </c>
      <c r="G184" s="41">
        <v>28.87</v>
      </c>
      <c r="H184" s="41">
        <v>28.88</v>
      </c>
      <c r="I184" s="41">
        <v>28.87</v>
      </c>
      <c r="J184" s="41">
        <v>29.76</v>
      </c>
      <c r="K184" s="41">
        <v>29.78</v>
      </c>
      <c r="L184" s="41">
        <v>28.69</v>
      </c>
      <c r="M184" s="41">
        <v>27.93</v>
      </c>
      <c r="N184" s="73">
        <f t="shared" si="29"/>
        <v>28.607499999999998</v>
      </c>
    </row>
    <row r="185" spans="1:14" x14ac:dyDescent="0.25">
      <c r="A185" s="27">
        <v>2009</v>
      </c>
      <c r="B185" s="41">
        <v>27.55</v>
      </c>
      <c r="C185" s="41">
        <v>27.19</v>
      </c>
      <c r="D185" s="41">
        <v>27.36</v>
      </c>
      <c r="E185" s="41">
        <v>28.35</v>
      </c>
      <c r="F185" s="41">
        <v>28.93</v>
      </c>
      <c r="G185" s="41">
        <v>29.48</v>
      </c>
      <c r="H185" s="41">
        <v>29.13</v>
      </c>
      <c r="I185" s="41">
        <v>28.96</v>
      </c>
      <c r="J185" s="41">
        <v>29.56</v>
      </c>
      <c r="K185" s="41">
        <v>29.51</v>
      </c>
      <c r="L185" s="41">
        <v>28.67</v>
      </c>
      <c r="M185" s="41">
        <v>28.72</v>
      </c>
      <c r="N185" s="73">
        <f t="shared" si="29"/>
        <v>28.617499999999996</v>
      </c>
    </row>
    <row r="186" spans="1:14" x14ac:dyDescent="0.25">
      <c r="A186" s="27">
        <v>2010</v>
      </c>
      <c r="B186" s="41">
        <v>28.18</v>
      </c>
      <c r="C186" s="41">
        <v>28.52</v>
      </c>
      <c r="D186" s="41">
        <v>28.47</v>
      </c>
      <c r="E186" s="41">
        <v>29.27</v>
      </c>
      <c r="F186" s="41">
        <v>29.47</v>
      </c>
      <c r="G186" s="41">
        <v>29.75</v>
      </c>
      <c r="H186" s="41">
        <v>29.64</v>
      </c>
      <c r="I186" s="41">
        <v>29.93</v>
      </c>
      <c r="J186" s="41">
        <v>29.85</v>
      </c>
      <c r="K186" s="41">
        <v>29.26</v>
      </c>
      <c r="L186" s="41">
        <v>28.32</v>
      </c>
      <c r="M186" s="41">
        <v>26.69</v>
      </c>
      <c r="N186" s="73">
        <f t="shared" si="29"/>
        <v>28.945833333333336</v>
      </c>
    </row>
    <row r="187" spans="1:14" x14ac:dyDescent="0.25">
      <c r="A187" s="27">
        <v>2011</v>
      </c>
      <c r="B187" s="41">
        <v>27.23</v>
      </c>
      <c r="C187" s="41">
        <v>27.93</v>
      </c>
      <c r="D187" s="41">
        <v>28.08</v>
      </c>
      <c r="E187" s="41">
        <v>28.68</v>
      </c>
      <c r="F187" s="41">
        <v>29.27</v>
      </c>
      <c r="G187" s="41">
        <v>29.62</v>
      </c>
      <c r="H187" s="41">
        <v>29.42</v>
      </c>
      <c r="I187" s="41">
        <v>29.43</v>
      </c>
      <c r="J187" s="41">
        <v>30.08</v>
      </c>
      <c r="K187" s="41">
        <v>29.81</v>
      </c>
      <c r="L187" s="41">
        <v>28.63</v>
      </c>
      <c r="M187" s="41">
        <v>27.63</v>
      </c>
      <c r="N187" s="73">
        <f t="shared" si="29"/>
        <v>28.817499999999999</v>
      </c>
    </row>
    <row r="188" spans="1:14" x14ac:dyDescent="0.25">
      <c r="A188" s="27">
        <v>2012</v>
      </c>
      <c r="B188" s="41">
        <v>27.74</v>
      </c>
      <c r="C188" s="41">
        <v>27.82</v>
      </c>
      <c r="D188" s="41">
        <v>27.71</v>
      </c>
      <c r="E188" s="41">
        <v>28.79</v>
      </c>
      <c r="F188" s="41">
        <v>29.32</v>
      </c>
      <c r="G188" s="41">
        <v>29.84</v>
      </c>
      <c r="H188" s="41">
        <v>29.01</v>
      </c>
      <c r="I188" s="41">
        <v>28.82</v>
      </c>
      <c r="J188" s="41">
        <v>29.19</v>
      </c>
      <c r="K188" s="41">
        <v>29.3</v>
      </c>
      <c r="L188" s="41">
        <v>28.13</v>
      </c>
      <c r="M188" s="41">
        <v>27.88</v>
      </c>
      <c r="N188" s="73">
        <f t="shared" si="29"/>
        <v>28.629166666666666</v>
      </c>
    </row>
    <row r="189" spans="1:14" x14ac:dyDescent="0.25">
      <c r="A189" s="27">
        <v>2013</v>
      </c>
      <c r="B189" s="41">
        <v>27.95</v>
      </c>
      <c r="C189" s="41">
        <v>28.04</v>
      </c>
      <c r="D189" s="41">
        <v>27.88</v>
      </c>
      <c r="E189" s="41">
        <v>28.98</v>
      </c>
      <c r="F189" s="41">
        <v>29.02</v>
      </c>
      <c r="G189" s="41">
        <v>29.16</v>
      </c>
      <c r="H189" s="41">
        <v>29.06</v>
      </c>
      <c r="I189" s="41">
        <v>29.05</v>
      </c>
      <c r="J189" s="41">
        <v>29.73</v>
      </c>
      <c r="K189" s="41">
        <v>29.78</v>
      </c>
      <c r="L189" s="41">
        <v>29.65</v>
      </c>
      <c r="M189" s="41">
        <v>28.89</v>
      </c>
      <c r="N189" s="73">
        <f t="shared" si="29"/>
        <v>28.932499999999994</v>
      </c>
    </row>
    <row r="190" spans="1:14" x14ac:dyDescent="0.25">
      <c r="A190" s="27">
        <v>2014</v>
      </c>
      <c r="B190" s="41">
        <v>28.2</v>
      </c>
      <c r="C190" s="41">
        <v>28.03</v>
      </c>
      <c r="D190" s="41">
        <v>28.38</v>
      </c>
      <c r="E190" s="41">
        <v>28.75</v>
      </c>
      <c r="F190" s="41">
        <v>29.28</v>
      </c>
      <c r="G190" s="41">
        <v>29.24</v>
      </c>
      <c r="H190" s="41">
        <v>29.06</v>
      </c>
      <c r="I190" s="41">
        <v>28.82</v>
      </c>
      <c r="J190" s="41">
        <v>29.13</v>
      </c>
      <c r="K190" s="41">
        <v>29.03</v>
      </c>
      <c r="L190" s="41">
        <v>28.66</v>
      </c>
      <c r="M190" s="41">
        <v>27.79</v>
      </c>
      <c r="N190" s="73">
        <f t="shared" si="29"/>
        <v>28.697500000000002</v>
      </c>
    </row>
    <row r="191" spans="1:14" x14ac:dyDescent="0.25">
      <c r="A191" s="27">
        <v>2015</v>
      </c>
      <c r="B191" s="41">
        <v>28.06</v>
      </c>
      <c r="C191" s="41">
        <v>28.14</v>
      </c>
      <c r="D191" s="41">
        <v>28.15</v>
      </c>
      <c r="E191" s="41">
        <v>28.88</v>
      </c>
      <c r="F191" s="41">
        <v>29</v>
      </c>
      <c r="G191" s="41">
        <v>29.76</v>
      </c>
      <c r="H191" s="41">
        <v>29.11</v>
      </c>
      <c r="I191" s="41">
        <v>29.25</v>
      </c>
      <c r="J191" s="41">
        <v>29.56</v>
      </c>
      <c r="K191" s="41">
        <v>30.49</v>
      </c>
      <c r="L191" s="41">
        <v>30.18</v>
      </c>
      <c r="M191" s="41">
        <v>29.46</v>
      </c>
      <c r="N191" s="73">
        <f t="shared" si="29"/>
        <v>29.169999999999998</v>
      </c>
    </row>
    <row r="192" spans="1:14" x14ac:dyDescent="0.25">
      <c r="A192" s="27">
        <v>2016</v>
      </c>
      <c r="B192" s="41">
        <v>28.97</v>
      </c>
      <c r="C192" s="41">
        <v>28.23</v>
      </c>
      <c r="D192" s="41">
        <v>28.69</v>
      </c>
      <c r="E192" s="41">
        <v>29.61</v>
      </c>
      <c r="F192" s="41">
        <v>30.09</v>
      </c>
      <c r="G192" s="41">
        <v>30.37</v>
      </c>
      <c r="H192" s="41">
        <v>29.3</v>
      </c>
      <c r="I192" s="41">
        <v>29.54</v>
      </c>
      <c r="J192" s="41">
        <v>29.9</v>
      </c>
      <c r="K192" s="41">
        <v>29.9</v>
      </c>
      <c r="L192" s="41">
        <v>29.32</v>
      </c>
      <c r="M192" s="41">
        <v>28.78</v>
      </c>
      <c r="N192" s="73">
        <f t="shared" si="29"/>
        <v>29.391666666666662</v>
      </c>
    </row>
    <row r="193" spans="1:14" x14ac:dyDescent="0.25">
      <c r="A193" s="27">
        <v>2017</v>
      </c>
      <c r="B193" s="41">
        <v>28.175999999999998</v>
      </c>
      <c r="C193" s="41">
        <v>28.353000000000002</v>
      </c>
      <c r="D193" s="41">
        <v>28.434000000000001</v>
      </c>
      <c r="E193" s="41">
        <v>29.44</v>
      </c>
      <c r="F193" s="41">
        <v>30.024000000000001</v>
      </c>
      <c r="G193" s="41">
        <v>29.974</v>
      </c>
      <c r="H193" s="41">
        <v>29.443999999999999</v>
      </c>
      <c r="I193" s="41">
        <v>29.693999999999999</v>
      </c>
      <c r="J193" s="41">
        <v>30.192</v>
      </c>
      <c r="K193" s="41">
        <v>30.016999999999999</v>
      </c>
      <c r="L193" s="41">
        <v>29.489000000000001</v>
      </c>
      <c r="M193" s="41">
        <v>28.045000000000002</v>
      </c>
      <c r="N193" s="73">
        <f t="shared" si="29"/>
        <v>29.273499999999995</v>
      </c>
    </row>
    <row r="194" spans="1:14" x14ac:dyDescent="0.25">
      <c r="A194" s="27">
        <v>2018</v>
      </c>
      <c r="B194" s="41">
        <v>27.436</v>
      </c>
      <c r="C194" s="41">
        <v>27.524999999999999</v>
      </c>
      <c r="D194" s="41">
        <v>28.065000000000001</v>
      </c>
      <c r="E194" s="41">
        <v>28.777000000000001</v>
      </c>
      <c r="F194" s="41">
        <v>29.193000000000001</v>
      </c>
      <c r="G194" s="41">
        <v>29.404</v>
      </c>
      <c r="H194" s="41">
        <v>28.79</v>
      </c>
      <c r="I194" s="41">
        <v>28.905000000000001</v>
      </c>
      <c r="J194" s="41">
        <v>29.317</v>
      </c>
      <c r="K194" s="41">
        <v>29.106999999999999</v>
      </c>
      <c r="L194" s="41">
        <v>28.861000000000001</v>
      </c>
      <c r="M194" s="41">
        <v>28.709</v>
      </c>
      <c r="N194" s="73">
        <f t="shared" ref="N194" si="30">AVERAGE(B194:M194)</f>
        <v>28.674083333333332</v>
      </c>
    </row>
    <row r="195" spans="1:14" x14ac:dyDescent="0.25">
      <c r="A195" s="27">
        <v>2019</v>
      </c>
      <c r="B195" s="41">
        <v>27.67</v>
      </c>
      <c r="C195" s="41">
        <v>27.876999999999999</v>
      </c>
      <c r="D195" s="41">
        <v>27.966000000000001</v>
      </c>
      <c r="E195" s="41">
        <v>28.998999999999999</v>
      </c>
      <c r="F195" s="41"/>
      <c r="G195" s="41"/>
      <c r="H195" s="41"/>
      <c r="I195" s="41"/>
      <c r="J195" s="41"/>
      <c r="K195" s="41"/>
      <c r="L195" s="41"/>
      <c r="M195" s="41"/>
      <c r="N195" s="73"/>
    </row>
    <row r="196" spans="1:14" x14ac:dyDescent="0.25">
      <c r="A196" s="27">
        <v>2020</v>
      </c>
      <c r="B196" s="41"/>
      <c r="C196" s="41"/>
      <c r="D196" s="41"/>
      <c r="E196" s="41"/>
      <c r="F196" s="41"/>
      <c r="G196" s="41"/>
      <c r="H196" s="41"/>
      <c r="I196" s="41"/>
      <c r="J196" s="41"/>
      <c r="K196" s="41"/>
      <c r="L196" s="41"/>
      <c r="M196" s="41"/>
      <c r="N196" s="73"/>
    </row>
    <row r="197" spans="1:14" x14ac:dyDescent="0.25">
      <c r="A197" s="27">
        <v>2021</v>
      </c>
      <c r="B197" s="41"/>
      <c r="C197" s="41"/>
      <c r="D197" s="41"/>
      <c r="E197" s="41"/>
      <c r="F197" s="41"/>
      <c r="G197" s="41">
        <v>29.366</v>
      </c>
      <c r="H197" s="41">
        <v>29.488</v>
      </c>
      <c r="I197" s="41">
        <v>29.309000000000001</v>
      </c>
      <c r="J197" s="41">
        <v>29.742999999999999</v>
      </c>
      <c r="K197" s="41">
        <v>30.21</v>
      </c>
      <c r="L197" s="41">
        <v>29.533000000000001</v>
      </c>
      <c r="M197" s="41">
        <v>28.722999999999999</v>
      </c>
      <c r="N197" s="73"/>
    </row>
    <row r="198" spans="1:14" x14ac:dyDescent="0.25">
      <c r="A198" s="27">
        <v>2022</v>
      </c>
      <c r="B198" s="41">
        <v>28.440999999999999</v>
      </c>
      <c r="C198" s="41">
        <v>28.448</v>
      </c>
      <c r="D198" s="41">
        <v>28.562999999999999</v>
      </c>
      <c r="E198" s="41">
        <v>29.201000000000001</v>
      </c>
      <c r="F198" s="41">
        <v>29.794</v>
      </c>
      <c r="G198" s="41">
        <v>29.588000000000001</v>
      </c>
      <c r="H198" s="41">
        <v>29.231999999999999</v>
      </c>
      <c r="I198" s="41">
        <v>29.512</v>
      </c>
      <c r="J198" s="41">
        <v>29.895</v>
      </c>
      <c r="K198" s="41"/>
      <c r="L198" s="41"/>
      <c r="M198" s="41"/>
      <c r="N198" s="73"/>
    </row>
    <row r="199" spans="1:14" x14ac:dyDescent="0.25">
      <c r="A199" s="27">
        <v>2023</v>
      </c>
      <c r="B199" s="41"/>
      <c r="C199" s="41"/>
      <c r="D199" s="41"/>
      <c r="E199" s="41"/>
      <c r="F199" s="41"/>
      <c r="G199" s="41"/>
      <c r="H199" s="41"/>
      <c r="I199" s="41"/>
      <c r="J199" s="41"/>
      <c r="K199" s="41"/>
      <c r="L199" s="41"/>
      <c r="M199" s="41"/>
      <c r="N199" s="73"/>
    </row>
    <row r="200" spans="1:14" x14ac:dyDescent="0.25">
      <c r="A200" s="27">
        <v>2024</v>
      </c>
      <c r="B200" s="41"/>
      <c r="C200" s="41"/>
      <c r="D200" s="41"/>
      <c r="E200" s="41"/>
      <c r="F200" s="41"/>
      <c r="G200" s="41"/>
      <c r="H200" s="41"/>
      <c r="I200" s="41"/>
      <c r="J200" s="41"/>
      <c r="K200" s="41"/>
      <c r="L200" s="41"/>
      <c r="M200" s="41"/>
      <c r="N200" s="73"/>
    </row>
    <row r="201" spans="1:14" x14ac:dyDescent="0.25">
      <c r="A201" s="27">
        <v>2025</v>
      </c>
      <c r="B201" s="41"/>
      <c r="C201" s="41"/>
      <c r="D201" s="41"/>
      <c r="E201" s="41"/>
      <c r="F201" s="41"/>
      <c r="G201" s="41"/>
      <c r="H201" s="41"/>
      <c r="I201" s="41"/>
      <c r="J201" s="41"/>
      <c r="K201" s="41"/>
      <c r="L201" s="41"/>
      <c r="M201" s="41"/>
      <c r="N201" s="73"/>
    </row>
    <row r="202" spans="1:14" x14ac:dyDescent="0.25">
      <c r="A202" s="27">
        <v>2026</v>
      </c>
      <c r="B202" s="41"/>
      <c r="C202" s="41"/>
      <c r="D202" s="41"/>
      <c r="E202" s="41"/>
      <c r="F202" s="41"/>
      <c r="G202" s="41"/>
      <c r="H202" s="41"/>
      <c r="I202" s="41"/>
      <c r="J202" s="41"/>
      <c r="K202" s="41"/>
      <c r="L202" s="41"/>
      <c r="M202" s="41"/>
      <c r="N202" s="73"/>
    </row>
    <row r="203" spans="1:14" x14ac:dyDescent="0.25">
      <c r="A203" s="27">
        <v>2027</v>
      </c>
      <c r="B203" s="41"/>
      <c r="C203" s="41"/>
      <c r="D203" s="41"/>
      <c r="E203" s="41"/>
      <c r="F203" s="41"/>
      <c r="G203" s="41"/>
      <c r="H203" s="41"/>
      <c r="I203" s="41"/>
      <c r="J203" s="41"/>
      <c r="K203" s="41"/>
      <c r="L203" s="41"/>
      <c r="M203" s="41"/>
      <c r="N203" s="73"/>
    </row>
    <row r="204" spans="1:14" x14ac:dyDescent="0.25">
      <c r="A204" s="3"/>
      <c r="N204" s="34"/>
    </row>
    <row r="205" spans="1:14" x14ac:dyDescent="0.25">
      <c r="A205" s="27" t="s">
        <v>78</v>
      </c>
      <c r="B205" s="41">
        <f t="shared" ref="B205:N205" si="31">AVERAGE(B165:B203)</f>
        <v>27.817193548387095</v>
      </c>
      <c r="C205" s="41">
        <f t="shared" si="31"/>
        <v>27.757593749999995</v>
      </c>
      <c r="D205" s="41">
        <f t="shared" si="31"/>
        <v>28.051500000000004</v>
      </c>
      <c r="E205" s="41">
        <f t="shared" si="31"/>
        <v>28.711781250000001</v>
      </c>
      <c r="F205" s="41">
        <f t="shared" si="31"/>
        <v>29.077366666666666</v>
      </c>
      <c r="G205" s="41">
        <f t="shared" si="31"/>
        <v>29.365062500000004</v>
      </c>
      <c r="H205" s="41">
        <f t="shared" si="31"/>
        <v>29.020437499999986</v>
      </c>
      <c r="I205" s="41">
        <f t="shared" si="31"/>
        <v>28.966249999999995</v>
      </c>
      <c r="J205" s="41">
        <f t="shared" si="31"/>
        <v>29.37709375</v>
      </c>
      <c r="K205" s="41">
        <f t="shared" si="31"/>
        <v>29.485290322580642</v>
      </c>
      <c r="L205" s="41">
        <f t="shared" si="31"/>
        <v>28.84106451612903</v>
      </c>
      <c r="M205" s="41">
        <f t="shared" si="31"/>
        <v>28.150225806451608</v>
      </c>
      <c r="N205" s="73">
        <f t="shared" si="31"/>
        <v>28.726267241379304</v>
      </c>
    </row>
    <row r="206" spans="1:14" x14ac:dyDescent="0.25">
      <c r="A206" s="27" t="s">
        <v>79</v>
      </c>
      <c r="B206" s="41">
        <f t="shared" ref="B206:N206" si="32">STDEV(B165:B203)</f>
        <v>0.49175837016125667</v>
      </c>
      <c r="C206" s="41">
        <f t="shared" si="32"/>
        <v>0.54073789842990194</v>
      </c>
      <c r="D206" s="41">
        <f t="shared" si="32"/>
        <v>0.50599738619750756</v>
      </c>
      <c r="E206" s="41">
        <f t="shared" si="32"/>
        <v>0.47336439856694479</v>
      </c>
      <c r="F206" s="41">
        <f t="shared" si="32"/>
        <v>0.52939109350749147</v>
      </c>
      <c r="G206" s="41">
        <f t="shared" si="32"/>
        <v>0.48958283344746861</v>
      </c>
      <c r="H206" s="41">
        <f t="shared" si="32"/>
        <v>0.48272204902293742</v>
      </c>
      <c r="I206" s="41">
        <f t="shared" si="32"/>
        <v>0.52396860285153879</v>
      </c>
      <c r="J206" s="41">
        <f t="shared" si="32"/>
        <v>0.5490941725080114</v>
      </c>
      <c r="K206" s="41">
        <f t="shared" si="32"/>
        <v>0.53475322617374221</v>
      </c>
      <c r="L206" s="41">
        <f t="shared" si="32"/>
        <v>0.54192114650773515</v>
      </c>
      <c r="M206" s="41">
        <f t="shared" si="32"/>
        <v>0.63659074816176919</v>
      </c>
      <c r="N206" s="73">
        <f t="shared" si="32"/>
        <v>0.35615354401485344</v>
      </c>
    </row>
    <row r="207" spans="1:14" x14ac:dyDescent="0.25">
      <c r="A207" s="27" t="s">
        <v>80</v>
      </c>
      <c r="B207" s="41">
        <f t="shared" ref="B207:N207" si="33">B206/B205*100</f>
        <v>1.7678216506847075</v>
      </c>
      <c r="C207" s="41">
        <f t="shared" si="33"/>
        <v>1.9480719521298637</v>
      </c>
      <c r="D207" s="41">
        <f t="shared" si="33"/>
        <v>1.8038157895210862</v>
      </c>
      <c r="E207" s="41">
        <f t="shared" si="33"/>
        <v>1.6486765291406111</v>
      </c>
      <c r="F207" s="41">
        <f t="shared" si="33"/>
        <v>1.8206294248590535</v>
      </c>
      <c r="G207" s="41">
        <f t="shared" si="33"/>
        <v>1.6672289849458639</v>
      </c>
      <c r="H207" s="41">
        <f t="shared" si="33"/>
        <v>1.6633865324150874</v>
      </c>
      <c r="I207" s="41">
        <f t="shared" si="33"/>
        <v>1.8088934634325771</v>
      </c>
      <c r="J207" s="41">
        <f t="shared" si="33"/>
        <v>1.8691235327116436</v>
      </c>
      <c r="K207" s="41">
        <f t="shared" si="33"/>
        <v>1.8136271351692053</v>
      </c>
      <c r="L207" s="41">
        <f t="shared" si="33"/>
        <v>1.8789914852299299</v>
      </c>
      <c r="M207" s="41">
        <f t="shared" si="33"/>
        <v>2.2614054769531271</v>
      </c>
      <c r="N207" s="73">
        <f t="shared" si="33"/>
        <v>1.2398183899849864</v>
      </c>
    </row>
    <row r="208" spans="1:14" x14ac:dyDescent="0.25">
      <c r="A208" s="27" t="s">
        <v>81</v>
      </c>
      <c r="B208" s="41">
        <f t="shared" ref="B208:N208" si="34">MIN(B165:B203)</f>
        <v>26.6</v>
      </c>
      <c r="C208" s="41">
        <f t="shared" si="34"/>
        <v>26.47</v>
      </c>
      <c r="D208" s="41">
        <f t="shared" si="34"/>
        <v>26.74</v>
      </c>
      <c r="E208" s="41">
        <f t="shared" si="34"/>
        <v>27.63</v>
      </c>
      <c r="F208" s="41">
        <f t="shared" si="34"/>
        <v>27.74</v>
      </c>
      <c r="G208" s="41">
        <f t="shared" si="34"/>
        <v>27.95</v>
      </c>
      <c r="H208" s="41">
        <f t="shared" si="34"/>
        <v>27.95</v>
      </c>
      <c r="I208" s="41">
        <f t="shared" si="34"/>
        <v>27.84</v>
      </c>
      <c r="J208" s="41">
        <f t="shared" si="34"/>
        <v>28.28</v>
      </c>
      <c r="K208" s="41">
        <f t="shared" si="34"/>
        <v>28.21</v>
      </c>
      <c r="L208" s="41">
        <f t="shared" si="34"/>
        <v>27.72</v>
      </c>
      <c r="M208" s="41">
        <f t="shared" si="34"/>
        <v>26.69</v>
      </c>
      <c r="N208" s="73">
        <f t="shared" si="34"/>
        <v>27.840833333333325</v>
      </c>
    </row>
    <row r="209" spans="1:14" x14ac:dyDescent="0.25">
      <c r="A209" s="27" t="s">
        <v>82</v>
      </c>
      <c r="B209" s="41">
        <f t="shared" ref="B209:N209" si="35">MAX(B165:B203)</f>
        <v>28.97</v>
      </c>
      <c r="C209" s="41">
        <f t="shared" si="35"/>
        <v>28.79</v>
      </c>
      <c r="D209" s="41">
        <f t="shared" si="35"/>
        <v>29.16</v>
      </c>
      <c r="E209" s="41">
        <f t="shared" si="35"/>
        <v>29.61</v>
      </c>
      <c r="F209" s="41">
        <f t="shared" si="35"/>
        <v>30.09</v>
      </c>
      <c r="G209" s="41">
        <f t="shared" si="35"/>
        <v>30.37</v>
      </c>
      <c r="H209" s="41">
        <f t="shared" si="35"/>
        <v>30.4</v>
      </c>
      <c r="I209" s="41">
        <f t="shared" si="35"/>
        <v>29.93</v>
      </c>
      <c r="J209" s="41">
        <f t="shared" si="35"/>
        <v>30.192</v>
      </c>
      <c r="K209" s="41">
        <f t="shared" si="35"/>
        <v>30.49</v>
      </c>
      <c r="L209" s="41">
        <f t="shared" si="35"/>
        <v>30.18</v>
      </c>
      <c r="M209" s="41">
        <f t="shared" si="35"/>
        <v>29.46</v>
      </c>
      <c r="N209" s="73">
        <f t="shared" si="35"/>
        <v>29.391666666666662</v>
      </c>
    </row>
    <row r="210" spans="1:14" x14ac:dyDescent="0.25">
      <c r="A210" s="27" t="s">
        <v>83</v>
      </c>
      <c r="B210" s="41">
        <f t="shared" ref="B210:N210" si="36">QUARTILE(B165:B203,1)</f>
        <v>27.564999999999998</v>
      </c>
      <c r="C210" s="41">
        <f t="shared" si="36"/>
        <v>27.493749999999999</v>
      </c>
      <c r="D210" s="41">
        <f t="shared" si="36"/>
        <v>27.827500000000001</v>
      </c>
      <c r="E210" s="41">
        <f t="shared" si="36"/>
        <v>28.462499999999999</v>
      </c>
      <c r="F210" s="41">
        <f t="shared" si="36"/>
        <v>28.737500000000001</v>
      </c>
      <c r="G210" s="41">
        <f t="shared" si="36"/>
        <v>29.137499999999999</v>
      </c>
      <c r="H210" s="41">
        <f t="shared" si="36"/>
        <v>28.835000000000001</v>
      </c>
      <c r="I210" s="41">
        <f t="shared" si="36"/>
        <v>28.695</v>
      </c>
      <c r="J210" s="41">
        <f t="shared" si="36"/>
        <v>29.145</v>
      </c>
      <c r="K210" s="41">
        <f t="shared" si="36"/>
        <v>29.255000000000003</v>
      </c>
      <c r="L210" s="41">
        <f t="shared" si="36"/>
        <v>28.465</v>
      </c>
      <c r="M210" s="41">
        <f t="shared" si="36"/>
        <v>27.78</v>
      </c>
      <c r="N210" s="73">
        <f t="shared" si="36"/>
        <v>28.607499999999998</v>
      </c>
    </row>
    <row r="211" spans="1:14" x14ac:dyDescent="0.25">
      <c r="A211" s="27" t="s">
        <v>84</v>
      </c>
      <c r="B211" s="41">
        <f t="shared" ref="B211:N211" si="37">QUARTILE(B165:B203,2)</f>
        <v>27.89</v>
      </c>
      <c r="C211" s="41">
        <f t="shared" si="37"/>
        <v>27.835000000000001</v>
      </c>
      <c r="D211" s="41">
        <f t="shared" si="37"/>
        <v>28.072499999999998</v>
      </c>
      <c r="E211" s="41">
        <f t="shared" si="37"/>
        <v>28.7</v>
      </c>
      <c r="F211" s="41">
        <f t="shared" si="37"/>
        <v>29.1615</v>
      </c>
      <c r="G211" s="41">
        <f t="shared" si="37"/>
        <v>29.384999999999998</v>
      </c>
      <c r="H211" s="41">
        <f t="shared" si="37"/>
        <v>29.06</v>
      </c>
      <c r="I211" s="41">
        <f t="shared" si="37"/>
        <v>28.932500000000001</v>
      </c>
      <c r="J211" s="41">
        <f t="shared" si="37"/>
        <v>29.52</v>
      </c>
      <c r="K211" s="41">
        <f t="shared" si="37"/>
        <v>29.51</v>
      </c>
      <c r="L211" s="41">
        <f t="shared" si="37"/>
        <v>28.79</v>
      </c>
      <c r="M211" s="41">
        <f t="shared" si="37"/>
        <v>28.21</v>
      </c>
      <c r="N211" s="73">
        <f t="shared" si="37"/>
        <v>28.697500000000002</v>
      </c>
    </row>
    <row r="212" spans="1:14" x14ac:dyDescent="0.25">
      <c r="A212" s="27" t="s">
        <v>85</v>
      </c>
      <c r="B212" s="41">
        <f t="shared" ref="B212:N212" si="38">QUARTILE(B165:B203,3)</f>
        <v>28.074999999999999</v>
      </c>
      <c r="C212" s="41">
        <f t="shared" si="38"/>
        <v>28.0625</v>
      </c>
      <c r="D212" s="41">
        <f t="shared" si="38"/>
        <v>28.35</v>
      </c>
      <c r="E212" s="41">
        <f t="shared" si="38"/>
        <v>29.015000000000001</v>
      </c>
      <c r="F212" s="41">
        <f t="shared" si="38"/>
        <v>29.32</v>
      </c>
      <c r="G212" s="41">
        <f t="shared" si="38"/>
        <v>29.7</v>
      </c>
      <c r="H212" s="41">
        <f t="shared" si="38"/>
        <v>29.285</v>
      </c>
      <c r="I212" s="41">
        <f t="shared" si="38"/>
        <v>29.34</v>
      </c>
      <c r="J212" s="41">
        <f t="shared" si="38"/>
        <v>29.747250000000001</v>
      </c>
      <c r="K212" s="41">
        <f t="shared" si="38"/>
        <v>29.869999999999997</v>
      </c>
      <c r="L212" s="41">
        <f t="shared" si="38"/>
        <v>29.215</v>
      </c>
      <c r="M212" s="41">
        <f t="shared" si="38"/>
        <v>28.634499999999999</v>
      </c>
      <c r="N212" s="73">
        <f t="shared" si="38"/>
        <v>28.932499999999994</v>
      </c>
    </row>
    <row r="215" spans="1:14" ht="15.75" x14ac:dyDescent="0.25">
      <c r="A215" s="23" t="s">
        <v>112</v>
      </c>
    </row>
    <row r="216" spans="1:14" ht="15.75" x14ac:dyDescent="0.25">
      <c r="A216" s="24" t="s">
        <v>64</v>
      </c>
      <c r="B216" s="48" t="s">
        <v>65</v>
      </c>
      <c r="C216" s="48" t="s">
        <v>66</v>
      </c>
      <c r="D216" s="48" t="s">
        <v>67</v>
      </c>
      <c r="E216" s="48" t="s">
        <v>68</v>
      </c>
      <c r="F216" s="48" t="s">
        <v>69</v>
      </c>
      <c r="G216" s="48" t="s">
        <v>70</v>
      </c>
      <c r="H216" s="48" t="s">
        <v>71</v>
      </c>
      <c r="I216" s="48" t="s">
        <v>72</v>
      </c>
      <c r="J216" s="48" t="s">
        <v>73</v>
      </c>
      <c r="K216" s="48" t="s">
        <v>74</v>
      </c>
      <c r="L216" s="48" t="s">
        <v>75</v>
      </c>
      <c r="M216" s="48" t="s">
        <v>76</v>
      </c>
      <c r="N216" s="26" t="s">
        <v>77</v>
      </c>
    </row>
    <row r="217" spans="1:14" x14ac:dyDescent="0.25">
      <c r="A217" s="27">
        <v>1988</v>
      </c>
      <c r="B217" s="41"/>
      <c r="C217" s="41"/>
      <c r="D217" s="41"/>
      <c r="E217" s="41"/>
      <c r="F217" s="41"/>
      <c r="G217" s="41"/>
      <c r="H217" s="41"/>
      <c r="I217" s="41"/>
      <c r="J217" s="41"/>
      <c r="K217" s="41"/>
      <c r="L217" s="41">
        <v>28.23</v>
      </c>
      <c r="M217" s="41">
        <v>27.48</v>
      </c>
      <c r="N217" s="73"/>
    </row>
    <row r="218" spans="1:14" x14ac:dyDescent="0.25">
      <c r="A218" s="27">
        <v>1989</v>
      </c>
      <c r="B218" s="41">
        <v>26.88</v>
      </c>
      <c r="C218" s="41">
        <v>26.46</v>
      </c>
      <c r="D218" s="41">
        <v>27.19</v>
      </c>
      <c r="E218" s="41">
        <v>27.59</v>
      </c>
      <c r="F218" s="41">
        <v>28.17</v>
      </c>
      <c r="G218" s="41">
        <v>28.18</v>
      </c>
      <c r="H218" s="41">
        <v>28.03</v>
      </c>
      <c r="I218" s="41">
        <v>27.97</v>
      </c>
      <c r="J218" s="41">
        <v>28.37</v>
      </c>
      <c r="K218" s="41">
        <v>28.32</v>
      </c>
      <c r="L218" s="41">
        <v>28.07</v>
      </c>
      <c r="M218" s="41"/>
      <c r="N218" s="73">
        <f t="shared" ref="N218:N250" si="39">AVERAGE(B218:M218)</f>
        <v>27.74818181818182</v>
      </c>
    </row>
    <row r="219" spans="1:14" x14ac:dyDescent="0.25">
      <c r="A219" s="27">
        <v>1990</v>
      </c>
      <c r="B219" s="41"/>
      <c r="C219" s="41">
        <v>26.7</v>
      </c>
      <c r="D219" s="41">
        <v>26.79</v>
      </c>
      <c r="E219" s="41">
        <v>27.65</v>
      </c>
      <c r="F219" s="41">
        <v>27.74</v>
      </c>
      <c r="G219" s="41">
        <v>28.1</v>
      </c>
      <c r="H219" s="41">
        <v>27.95</v>
      </c>
      <c r="I219" s="41">
        <v>27.94</v>
      </c>
      <c r="J219" s="41"/>
      <c r="K219" s="41"/>
      <c r="L219" s="41"/>
      <c r="M219" s="41"/>
      <c r="N219" s="73"/>
    </row>
    <row r="220" spans="1:14" x14ac:dyDescent="0.25">
      <c r="A220" s="27">
        <v>1991</v>
      </c>
      <c r="B220" s="41">
        <v>27.03</v>
      </c>
      <c r="C220" s="41">
        <v>26.57</v>
      </c>
      <c r="D220" s="41">
        <v>27.44</v>
      </c>
      <c r="E220" s="41">
        <v>28.08</v>
      </c>
      <c r="F220" s="41">
        <v>27.94</v>
      </c>
      <c r="G220" s="41">
        <v>28.43</v>
      </c>
      <c r="H220" s="41">
        <v>28.4</v>
      </c>
      <c r="I220" s="41">
        <v>28.33</v>
      </c>
      <c r="J220" s="41">
        <v>28.63</v>
      </c>
      <c r="K220" s="41">
        <v>28.92</v>
      </c>
      <c r="L220" s="41">
        <v>28.18</v>
      </c>
      <c r="M220" s="41"/>
      <c r="N220" s="73"/>
    </row>
    <row r="221" spans="1:14" x14ac:dyDescent="0.25">
      <c r="A221" s="27">
        <v>1992</v>
      </c>
      <c r="B221" s="41"/>
      <c r="C221" s="41"/>
      <c r="D221" s="41"/>
      <c r="E221" s="41">
        <v>27.95</v>
      </c>
      <c r="F221" s="41">
        <v>27.77</v>
      </c>
      <c r="G221" s="41">
        <v>29.03</v>
      </c>
      <c r="H221" s="41"/>
      <c r="I221" s="41"/>
      <c r="J221" s="41"/>
      <c r="K221" s="41"/>
      <c r="L221" s="41"/>
      <c r="M221" s="41"/>
      <c r="N221" s="73"/>
    </row>
    <row r="222" spans="1:14" x14ac:dyDescent="0.25">
      <c r="A222" s="27">
        <v>1993</v>
      </c>
      <c r="B222" s="41"/>
      <c r="C222" s="41"/>
      <c r="D222" s="41"/>
      <c r="E222" s="41">
        <v>28.47</v>
      </c>
      <c r="F222" s="41">
        <v>28.89</v>
      </c>
      <c r="G222" s="41">
        <v>29.14</v>
      </c>
      <c r="H222" s="41">
        <v>28.58</v>
      </c>
      <c r="I222" s="41">
        <v>28.48</v>
      </c>
      <c r="J222" s="41">
        <v>28.49</v>
      </c>
      <c r="K222" s="41">
        <v>28.98</v>
      </c>
      <c r="L222" s="41">
        <v>28.34</v>
      </c>
      <c r="M222" s="41">
        <v>28.11</v>
      </c>
      <c r="N222" s="73"/>
    </row>
    <row r="223" spans="1:14" x14ac:dyDescent="0.25">
      <c r="A223" s="27">
        <v>1994</v>
      </c>
      <c r="B223" s="41">
        <v>27.44</v>
      </c>
      <c r="C223" s="41">
        <v>27.61</v>
      </c>
      <c r="D223" s="41">
        <v>27.89</v>
      </c>
      <c r="E223" s="41">
        <v>28.41</v>
      </c>
      <c r="F223" s="41">
        <v>28.7</v>
      </c>
      <c r="G223" s="41">
        <v>28.91</v>
      </c>
      <c r="H223" s="41">
        <v>28.44</v>
      </c>
      <c r="I223" s="41">
        <v>28.33</v>
      </c>
      <c r="J223" s="41">
        <v>28.47</v>
      </c>
      <c r="K223" s="41">
        <v>29.01</v>
      </c>
      <c r="L223" s="41">
        <v>28.56</v>
      </c>
      <c r="M223" s="41">
        <v>28.05</v>
      </c>
      <c r="N223" s="73">
        <f t="shared" si="39"/>
        <v>28.318333333333332</v>
      </c>
    </row>
    <row r="224" spans="1:14" x14ac:dyDescent="0.25">
      <c r="A224" s="27">
        <v>1995</v>
      </c>
      <c r="B224" s="41">
        <v>27.66</v>
      </c>
      <c r="C224" s="41">
        <v>27.64</v>
      </c>
      <c r="D224" s="41">
        <v>28.42</v>
      </c>
      <c r="E224" s="41">
        <v>28.95</v>
      </c>
      <c r="F224" s="41">
        <v>29.21</v>
      </c>
      <c r="G224" s="41">
        <v>29.47</v>
      </c>
      <c r="H224" s="41">
        <v>29.09</v>
      </c>
      <c r="I224" s="41">
        <v>29.43</v>
      </c>
      <c r="J224" s="41">
        <v>29.91</v>
      </c>
      <c r="K224" s="41">
        <v>29.16</v>
      </c>
      <c r="L224" s="41">
        <v>28.76</v>
      </c>
      <c r="M224" s="41">
        <v>28.17</v>
      </c>
      <c r="N224" s="73">
        <f t="shared" si="39"/>
        <v>28.822500000000005</v>
      </c>
    </row>
    <row r="225" spans="1:14" x14ac:dyDescent="0.25">
      <c r="A225" s="27">
        <v>1996</v>
      </c>
      <c r="B225" s="41">
        <v>27.66</v>
      </c>
      <c r="C225" s="41">
        <v>27.46</v>
      </c>
      <c r="D225" s="41">
        <v>28.18</v>
      </c>
      <c r="E225" s="41">
        <v>28.44</v>
      </c>
      <c r="F225" s="41">
        <v>28.78</v>
      </c>
      <c r="G225" s="41">
        <v>28.89</v>
      </c>
      <c r="H225" s="41">
        <v>28.71</v>
      </c>
      <c r="I225" s="41">
        <v>28.59</v>
      </c>
      <c r="J225" s="41">
        <v>29.36</v>
      </c>
      <c r="K225" s="41">
        <v>29.4</v>
      </c>
      <c r="L225" s="41">
        <v>28.4</v>
      </c>
      <c r="M225" s="41">
        <v>27.42</v>
      </c>
      <c r="N225" s="73">
        <f t="shared" si="39"/>
        <v>28.440833333333334</v>
      </c>
    </row>
    <row r="226" spans="1:14" x14ac:dyDescent="0.25">
      <c r="A226" s="27">
        <v>1997</v>
      </c>
      <c r="B226" s="41">
        <v>27.72</v>
      </c>
      <c r="C226" s="41">
        <v>27.64</v>
      </c>
      <c r="D226" s="41">
        <v>27.7</v>
      </c>
      <c r="E226" s="41">
        <v>28.27</v>
      </c>
      <c r="F226" s="41">
        <v>28.75</v>
      </c>
      <c r="G226" s="41">
        <v>28.91</v>
      </c>
      <c r="H226" s="41">
        <v>29.15</v>
      </c>
      <c r="I226" s="41">
        <v>29.33</v>
      </c>
      <c r="J226" s="41">
        <v>29.44</v>
      </c>
      <c r="K226" s="41">
        <v>29.65</v>
      </c>
      <c r="L226" s="41">
        <v>28.86</v>
      </c>
      <c r="M226" s="41">
        <v>28.64</v>
      </c>
      <c r="N226" s="73">
        <f t="shared" si="39"/>
        <v>28.671666666666663</v>
      </c>
    </row>
    <row r="227" spans="1:14" x14ac:dyDescent="0.25">
      <c r="A227" s="27">
        <v>1998</v>
      </c>
      <c r="B227" s="41">
        <v>28.2</v>
      </c>
      <c r="C227" s="41">
        <v>28.33</v>
      </c>
      <c r="D227" s="41">
        <v>28.88</v>
      </c>
      <c r="E227" s="41">
        <v>29.2</v>
      </c>
      <c r="F227" s="41">
        <v>29.28</v>
      </c>
      <c r="G227" s="41">
        <v>29.59</v>
      </c>
      <c r="H227" s="41">
        <v>29.07</v>
      </c>
      <c r="I227" s="41">
        <v>29.08</v>
      </c>
      <c r="J227" s="41">
        <v>29.57</v>
      </c>
      <c r="K227" s="41">
        <v>29.92</v>
      </c>
      <c r="L227" s="41">
        <v>29.21</v>
      </c>
      <c r="M227" s="41">
        <v>28.08</v>
      </c>
      <c r="N227" s="73">
        <f t="shared" si="39"/>
        <v>29.034166666666664</v>
      </c>
    </row>
    <row r="228" spans="1:14" x14ac:dyDescent="0.25">
      <c r="A228" s="27">
        <v>1999</v>
      </c>
      <c r="B228" s="41">
        <v>27.76</v>
      </c>
      <c r="C228" s="41">
        <v>27.41</v>
      </c>
      <c r="D228" s="41">
        <v>27.84</v>
      </c>
      <c r="E228" s="41">
        <v>28.36</v>
      </c>
      <c r="F228" s="41">
        <v>29.18</v>
      </c>
      <c r="G228" s="41">
        <v>29.02</v>
      </c>
      <c r="H228" s="41">
        <v>28.69</v>
      </c>
      <c r="I228" s="41">
        <v>28.67</v>
      </c>
      <c r="J228" s="41">
        <v>29.25</v>
      </c>
      <c r="K228" s="41">
        <v>29.12</v>
      </c>
      <c r="L228" s="41">
        <v>28.39</v>
      </c>
      <c r="M228" s="41">
        <v>27.07</v>
      </c>
      <c r="N228" s="73">
        <f t="shared" si="39"/>
        <v>28.396666666666665</v>
      </c>
    </row>
    <row r="229" spans="1:14" x14ac:dyDescent="0.25">
      <c r="A229" s="27">
        <v>2000</v>
      </c>
      <c r="B229" s="41">
        <v>26.84</v>
      </c>
      <c r="C229" s="41">
        <v>27</v>
      </c>
      <c r="D229" s="41">
        <v>27.27</v>
      </c>
      <c r="E229" s="41">
        <v>28.21</v>
      </c>
      <c r="F229" s="41">
        <v>28.59</v>
      </c>
      <c r="G229" s="41">
        <v>28.78</v>
      </c>
      <c r="H229" s="41">
        <v>28.28</v>
      </c>
      <c r="I229" s="41">
        <v>28.5</v>
      </c>
      <c r="J229" s="41">
        <v>28.94</v>
      </c>
      <c r="K229" s="41">
        <v>28.83</v>
      </c>
      <c r="L229" s="41">
        <v>28.77</v>
      </c>
      <c r="M229" s="41">
        <v>27.98</v>
      </c>
      <c r="N229" s="73">
        <f t="shared" si="39"/>
        <v>28.165833333333335</v>
      </c>
    </row>
    <row r="230" spans="1:14" x14ac:dyDescent="0.25">
      <c r="A230" s="27">
        <v>2001</v>
      </c>
      <c r="B230" s="41">
        <v>27.31</v>
      </c>
      <c r="C230" s="41">
        <v>27.01</v>
      </c>
      <c r="D230" s="41">
        <v>27.23</v>
      </c>
      <c r="E230" s="41">
        <v>27.61</v>
      </c>
      <c r="F230" s="41">
        <v>28.33</v>
      </c>
      <c r="G230" s="41">
        <v>28.91</v>
      </c>
      <c r="H230" s="41">
        <v>28.15</v>
      </c>
      <c r="I230" s="41">
        <v>28.92</v>
      </c>
      <c r="J230" s="41">
        <v>29.01</v>
      </c>
      <c r="K230" s="41">
        <v>29.24</v>
      </c>
      <c r="L230" s="41">
        <v>28.18</v>
      </c>
      <c r="M230" s="41">
        <v>27.53</v>
      </c>
      <c r="N230" s="73">
        <f t="shared" si="39"/>
        <v>28.119166666666672</v>
      </c>
    </row>
    <row r="231" spans="1:14" x14ac:dyDescent="0.25">
      <c r="A231" s="27">
        <v>2002</v>
      </c>
      <c r="B231" s="41">
        <v>27.8</v>
      </c>
      <c r="C231" s="41">
        <v>27.75</v>
      </c>
      <c r="D231" s="41">
        <v>27.97</v>
      </c>
      <c r="E231" s="41">
        <v>28.36</v>
      </c>
      <c r="F231" s="41">
        <v>28.68</v>
      </c>
      <c r="G231" s="41">
        <v>29.45</v>
      </c>
      <c r="H231" s="41">
        <v>29.04</v>
      </c>
      <c r="I231" s="41">
        <v>28.79</v>
      </c>
      <c r="J231" s="41">
        <v>29.31</v>
      </c>
      <c r="K231" s="41">
        <v>29.19</v>
      </c>
      <c r="L231" s="41">
        <v>28.74</v>
      </c>
      <c r="M231" s="41">
        <v>28.08</v>
      </c>
      <c r="N231" s="73">
        <f t="shared" si="39"/>
        <v>28.596666666666664</v>
      </c>
    </row>
    <row r="232" spans="1:14" x14ac:dyDescent="0.25">
      <c r="A232" s="27">
        <v>2003</v>
      </c>
      <c r="B232" s="41">
        <v>27.64</v>
      </c>
      <c r="C232" s="41">
        <v>27.76</v>
      </c>
      <c r="D232" s="41">
        <v>28.06</v>
      </c>
      <c r="E232" s="41">
        <v>28.89</v>
      </c>
      <c r="F232" s="41">
        <v>29</v>
      </c>
      <c r="G232" s="41">
        <v>28.81</v>
      </c>
      <c r="H232" s="41">
        <v>28.58</v>
      </c>
      <c r="I232" s="41">
        <v>28.47</v>
      </c>
      <c r="J232" s="41">
        <v>29.42</v>
      </c>
      <c r="K232" s="41">
        <v>29.65</v>
      </c>
      <c r="L232" s="41">
        <v>29.23</v>
      </c>
      <c r="M232" s="41">
        <v>28.02</v>
      </c>
      <c r="N232" s="73">
        <f t="shared" si="39"/>
        <v>28.627499999999998</v>
      </c>
    </row>
    <row r="233" spans="1:14" x14ac:dyDescent="0.25">
      <c r="A233" s="27">
        <v>2004</v>
      </c>
      <c r="B233" s="41">
        <v>27.68</v>
      </c>
      <c r="C233" s="41">
        <v>28</v>
      </c>
      <c r="D233" s="41">
        <v>27.82</v>
      </c>
      <c r="E233" s="41">
        <v>28.48</v>
      </c>
      <c r="F233" s="41">
        <v>28.64</v>
      </c>
      <c r="G233" s="41">
        <v>28.88</v>
      </c>
      <c r="H233" s="41">
        <v>28.27</v>
      </c>
      <c r="I233" s="41">
        <v>28.71</v>
      </c>
      <c r="J233" s="41">
        <v>28.91</v>
      </c>
      <c r="K233" s="41">
        <v>29.6</v>
      </c>
      <c r="L233" s="41">
        <v>28.65</v>
      </c>
      <c r="M233" s="41">
        <v>27.97</v>
      </c>
      <c r="N233" s="73">
        <f t="shared" si="39"/>
        <v>28.467500000000001</v>
      </c>
    </row>
    <row r="234" spans="1:14" x14ac:dyDescent="0.25">
      <c r="A234" s="27">
        <v>2005</v>
      </c>
      <c r="B234" s="41">
        <v>27.34</v>
      </c>
      <c r="C234" s="41">
        <v>27.05</v>
      </c>
      <c r="D234" s="41">
        <v>28.11</v>
      </c>
      <c r="E234" s="41">
        <v>28.31</v>
      </c>
      <c r="F234" s="41">
        <v>28.49</v>
      </c>
      <c r="G234" s="41">
        <v>29.12</v>
      </c>
      <c r="H234" s="41">
        <v>29.78</v>
      </c>
      <c r="I234" s="41">
        <v>29.12</v>
      </c>
      <c r="J234" s="41">
        <v>29.14</v>
      </c>
      <c r="K234" s="41">
        <v>29.17</v>
      </c>
      <c r="L234" s="41">
        <v>28.25</v>
      </c>
      <c r="M234" s="41">
        <v>28.11</v>
      </c>
      <c r="N234" s="73">
        <f t="shared" si="39"/>
        <v>28.499166666666671</v>
      </c>
    </row>
    <row r="235" spans="1:14" x14ac:dyDescent="0.25">
      <c r="A235" s="27">
        <v>2006</v>
      </c>
      <c r="B235" s="41">
        <v>27.98</v>
      </c>
      <c r="C235" s="41">
        <v>27.63</v>
      </c>
      <c r="D235" s="41">
        <v>27.85</v>
      </c>
      <c r="E235" s="41">
        <v>28.26</v>
      </c>
      <c r="F235" s="41">
        <v>28.98</v>
      </c>
      <c r="G235" s="41">
        <v>28.84</v>
      </c>
      <c r="H235" s="41">
        <v>29.05</v>
      </c>
      <c r="I235" s="41">
        <v>28.81</v>
      </c>
      <c r="J235" s="41">
        <v>29.16</v>
      </c>
      <c r="K235" s="41">
        <v>29.43</v>
      </c>
      <c r="L235" s="41">
        <v>29.1</v>
      </c>
      <c r="M235" s="41">
        <v>28.52</v>
      </c>
      <c r="N235" s="73">
        <f t="shared" si="39"/>
        <v>28.634166666666673</v>
      </c>
    </row>
    <row r="236" spans="1:14" x14ac:dyDescent="0.25">
      <c r="A236" s="27">
        <v>2007</v>
      </c>
      <c r="B236" s="41">
        <v>27.78</v>
      </c>
      <c r="C236" s="41">
        <v>27.92</v>
      </c>
      <c r="D236" s="41">
        <v>28.3</v>
      </c>
      <c r="E236" s="41">
        <v>28.93</v>
      </c>
      <c r="F236" s="41">
        <v>29.52</v>
      </c>
      <c r="G236" s="41">
        <v>29.52</v>
      </c>
      <c r="H236" s="41">
        <v>29.08</v>
      </c>
      <c r="I236" s="41">
        <v>29.15</v>
      </c>
      <c r="J236" s="41">
        <v>29.48</v>
      </c>
      <c r="K236" s="41">
        <v>29.49</v>
      </c>
      <c r="L236" s="41">
        <v>27.98</v>
      </c>
      <c r="M236" s="41">
        <v>27.41</v>
      </c>
      <c r="N236" s="73">
        <f t="shared" si="39"/>
        <v>28.713333333333338</v>
      </c>
    </row>
    <row r="237" spans="1:14" x14ac:dyDescent="0.25">
      <c r="A237" s="27">
        <v>2008</v>
      </c>
      <c r="B237" s="41">
        <v>27.09</v>
      </c>
      <c r="C237" s="41">
        <v>27.23</v>
      </c>
      <c r="D237" s="41">
        <v>27.61</v>
      </c>
      <c r="E237" s="41">
        <v>28.17</v>
      </c>
      <c r="F237" s="41">
        <v>28.3</v>
      </c>
      <c r="G237" s="41">
        <v>28.67</v>
      </c>
      <c r="H237" s="41">
        <v>28.66</v>
      </c>
      <c r="I237" s="41">
        <v>28.66</v>
      </c>
      <c r="J237" s="41">
        <v>29.37</v>
      </c>
      <c r="K237" s="41">
        <v>29.28</v>
      </c>
      <c r="L237" s="41">
        <v>28.46</v>
      </c>
      <c r="M237" s="41">
        <v>27.66</v>
      </c>
      <c r="N237" s="73">
        <f t="shared" si="39"/>
        <v>28.263333333333332</v>
      </c>
    </row>
    <row r="238" spans="1:14" x14ac:dyDescent="0.25">
      <c r="A238" s="27">
        <v>2009</v>
      </c>
      <c r="B238" s="41">
        <v>27.33</v>
      </c>
      <c r="C238" s="41">
        <v>27.05</v>
      </c>
      <c r="D238" s="41">
        <v>27.28</v>
      </c>
      <c r="E238" s="41">
        <v>28.21</v>
      </c>
      <c r="F238" s="41">
        <v>28.86</v>
      </c>
      <c r="G238" s="41">
        <v>29.35</v>
      </c>
      <c r="H238" s="41">
        <v>29.02</v>
      </c>
      <c r="I238" s="41">
        <v>28.85</v>
      </c>
      <c r="J238" s="41">
        <v>29.37</v>
      </c>
      <c r="K238" s="41">
        <v>29.24</v>
      </c>
      <c r="L238" s="41">
        <v>28.54</v>
      </c>
      <c r="M238" s="41">
        <v>28.4</v>
      </c>
      <c r="N238" s="73">
        <f t="shared" si="39"/>
        <v>28.458333333333332</v>
      </c>
    </row>
    <row r="239" spans="1:14" x14ac:dyDescent="0.25">
      <c r="A239" s="27">
        <v>2010</v>
      </c>
      <c r="B239" s="41">
        <v>27.97</v>
      </c>
      <c r="C239" s="41">
        <v>28.29</v>
      </c>
      <c r="D239" s="41">
        <v>28.34</v>
      </c>
      <c r="E239" s="41">
        <v>29.2</v>
      </c>
      <c r="F239" s="41">
        <v>29.35</v>
      </c>
      <c r="G239" s="41"/>
      <c r="H239" s="41"/>
      <c r="I239" s="41"/>
      <c r="J239" s="41"/>
      <c r="K239" s="41"/>
      <c r="L239" s="41"/>
      <c r="M239" s="41"/>
      <c r="N239" s="73"/>
    </row>
    <row r="240" spans="1:14" x14ac:dyDescent="0.25">
      <c r="A240" s="27">
        <v>2011</v>
      </c>
      <c r="B240" s="41"/>
      <c r="C240" s="41"/>
      <c r="D240" s="41"/>
      <c r="E240" s="41"/>
      <c r="F240" s="41"/>
      <c r="G240" s="41">
        <v>29.37</v>
      </c>
      <c r="H240" s="41">
        <v>29.27</v>
      </c>
      <c r="I240" s="41">
        <v>29.3</v>
      </c>
      <c r="J240" s="41">
        <v>29.73</v>
      </c>
      <c r="K240" s="41">
        <v>29.26</v>
      </c>
      <c r="L240" s="41">
        <v>28.47</v>
      </c>
      <c r="M240" s="41">
        <v>27.5</v>
      </c>
      <c r="N240" s="73"/>
    </row>
    <row r="241" spans="1:14" x14ac:dyDescent="0.25">
      <c r="A241" s="27">
        <v>2012</v>
      </c>
      <c r="B241" s="41">
        <v>27.46</v>
      </c>
      <c r="C241" s="41">
        <v>27.55</v>
      </c>
      <c r="D241" s="41">
        <v>27.65</v>
      </c>
      <c r="E241" s="41">
        <v>28.63</v>
      </c>
      <c r="F241" s="41">
        <v>29.09</v>
      </c>
      <c r="G241" s="41">
        <v>29.51</v>
      </c>
      <c r="H241" s="41">
        <v>28.88</v>
      </c>
      <c r="I241" s="41">
        <v>28.68</v>
      </c>
      <c r="J241" s="41">
        <v>29.07</v>
      </c>
      <c r="K241" s="41">
        <v>29.06</v>
      </c>
      <c r="L241" s="41">
        <v>27.88</v>
      </c>
      <c r="M241" s="41">
        <v>27.68</v>
      </c>
      <c r="N241" s="73">
        <f t="shared" si="39"/>
        <v>28.428333333333331</v>
      </c>
    </row>
    <row r="242" spans="1:14" x14ac:dyDescent="0.25">
      <c r="A242" s="27">
        <v>2013</v>
      </c>
      <c r="B242" s="41">
        <v>27.65</v>
      </c>
      <c r="C242" s="41">
        <v>27.67</v>
      </c>
      <c r="D242" s="41">
        <v>27.75</v>
      </c>
      <c r="E242" s="41">
        <v>28.65</v>
      </c>
      <c r="F242" s="41">
        <v>28.72</v>
      </c>
      <c r="G242" s="41">
        <v>28.88</v>
      </c>
      <c r="H242" s="41">
        <v>28.92</v>
      </c>
      <c r="I242" s="41">
        <v>28.87</v>
      </c>
      <c r="J242" s="41">
        <v>29.49</v>
      </c>
      <c r="K242" s="41">
        <v>29.38</v>
      </c>
      <c r="L242" s="41">
        <v>29.27</v>
      </c>
      <c r="M242" s="41">
        <v>28.65</v>
      </c>
      <c r="N242" s="73">
        <f t="shared" si="39"/>
        <v>28.658333333333331</v>
      </c>
    </row>
    <row r="243" spans="1:14" x14ac:dyDescent="0.25">
      <c r="A243" s="27">
        <v>2014</v>
      </c>
      <c r="B243" s="41">
        <v>27.92</v>
      </c>
      <c r="C243" s="41">
        <v>27.88</v>
      </c>
      <c r="D243" s="41">
        <v>28.16</v>
      </c>
      <c r="E243" s="41">
        <v>28.68</v>
      </c>
      <c r="F243" s="41">
        <v>29.18</v>
      </c>
      <c r="G243" s="41">
        <v>29.29</v>
      </c>
      <c r="H243" s="41">
        <v>29.3</v>
      </c>
      <c r="I243" s="41">
        <v>28.91</v>
      </c>
      <c r="J243" s="41">
        <v>29.3</v>
      </c>
      <c r="K243" s="41">
        <v>29.35</v>
      </c>
      <c r="L243" s="41">
        <v>29.04</v>
      </c>
      <c r="M243" s="41">
        <v>28.17</v>
      </c>
      <c r="N243" s="73">
        <f t="shared" si="39"/>
        <v>28.765000000000004</v>
      </c>
    </row>
    <row r="244" spans="1:14" x14ac:dyDescent="0.25">
      <c r="A244" s="27">
        <v>2015</v>
      </c>
      <c r="B244" s="41">
        <v>27.85</v>
      </c>
      <c r="C244" s="41">
        <v>27.93</v>
      </c>
      <c r="D244" s="41">
        <v>27.94</v>
      </c>
      <c r="E244" s="41">
        <v>28.88</v>
      </c>
      <c r="F244" s="41">
        <v>28.86</v>
      </c>
      <c r="G244" s="41">
        <v>29.61</v>
      </c>
      <c r="H244" s="41">
        <v>28.89</v>
      </c>
      <c r="I244" s="41">
        <v>29.04</v>
      </c>
      <c r="J244" s="41">
        <v>29.4</v>
      </c>
      <c r="K244" s="41">
        <v>30.14</v>
      </c>
      <c r="L244" s="41">
        <v>29.68</v>
      </c>
      <c r="M244" s="41">
        <v>28.96</v>
      </c>
      <c r="N244" s="73">
        <f t="shared" si="39"/>
        <v>28.931666666666661</v>
      </c>
    </row>
    <row r="245" spans="1:14" x14ac:dyDescent="0.25">
      <c r="A245" s="27">
        <v>2016</v>
      </c>
      <c r="B245" s="41">
        <v>28.38</v>
      </c>
      <c r="C245" s="41">
        <v>27.69</v>
      </c>
      <c r="D245" s="41">
        <v>28.08</v>
      </c>
      <c r="E245" s="41">
        <v>29.08</v>
      </c>
      <c r="F245" s="41">
        <v>29.57</v>
      </c>
      <c r="G245" s="41">
        <v>29.77</v>
      </c>
      <c r="H245" s="41">
        <v>28.98</v>
      </c>
      <c r="I245" s="41">
        <v>29.45</v>
      </c>
      <c r="J245" s="41">
        <v>29.71</v>
      </c>
      <c r="K245" s="41">
        <v>29.72</v>
      </c>
      <c r="L245" s="41">
        <v>29.25</v>
      </c>
      <c r="M245" s="41">
        <v>28.59</v>
      </c>
      <c r="N245" s="73">
        <f t="shared" si="39"/>
        <v>29.022499999999994</v>
      </c>
    </row>
    <row r="246" spans="1:14" x14ac:dyDescent="0.25">
      <c r="A246" s="27">
        <v>2017</v>
      </c>
      <c r="B246" s="41">
        <v>27.937000000000001</v>
      </c>
      <c r="C246" s="41">
        <v>28.184999999999999</v>
      </c>
      <c r="D246" s="41">
        <v>28.344000000000001</v>
      </c>
      <c r="E246" s="41">
        <v>29.352</v>
      </c>
      <c r="F246" s="41">
        <v>29.72</v>
      </c>
      <c r="G246" s="41">
        <v>29.620999999999999</v>
      </c>
      <c r="H246" s="41">
        <v>29.077000000000002</v>
      </c>
      <c r="I246" s="41">
        <v>29.35</v>
      </c>
      <c r="J246" s="41">
        <v>29.681000000000001</v>
      </c>
      <c r="K246" s="41">
        <v>29.576000000000001</v>
      </c>
      <c r="L246" s="41">
        <v>29.172999999999998</v>
      </c>
      <c r="M246" s="41">
        <v>27.763000000000002</v>
      </c>
      <c r="N246" s="73">
        <f t="shared" si="39"/>
        <v>28.981583333333333</v>
      </c>
    </row>
    <row r="247" spans="1:14" x14ac:dyDescent="0.25">
      <c r="A247" s="27">
        <v>2018</v>
      </c>
      <c r="B247" s="41">
        <v>27.228000000000002</v>
      </c>
      <c r="C247" s="41">
        <v>27.216000000000001</v>
      </c>
      <c r="D247" s="41">
        <v>27.751000000000001</v>
      </c>
      <c r="E247" s="41">
        <v>28.535</v>
      </c>
      <c r="F247" s="41">
        <v>28.995999999999999</v>
      </c>
      <c r="G247" s="41">
        <v>29.13</v>
      </c>
      <c r="H247" s="41">
        <v>28.599</v>
      </c>
      <c r="I247" s="41">
        <v>28.734000000000002</v>
      </c>
      <c r="J247" s="41">
        <v>29.157</v>
      </c>
      <c r="K247" s="41">
        <v>28.902999999999999</v>
      </c>
      <c r="L247" s="41">
        <v>28.626999999999999</v>
      </c>
      <c r="M247" s="41">
        <v>28.402999999999999</v>
      </c>
      <c r="N247" s="73">
        <f t="shared" si="39"/>
        <v>28.439916666666672</v>
      </c>
    </row>
    <row r="248" spans="1:14" x14ac:dyDescent="0.25">
      <c r="A248" s="27">
        <v>2019</v>
      </c>
      <c r="B248" s="41">
        <v>27.42</v>
      </c>
      <c r="C248" s="41">
        <v>27.553000000000001</v>
      </c>
      <c r="D248" s="41">
        <v>27.818999999999999</v>
      </c>
      <c r="E248" s="41">
        <v>28.709</v>
      </c>
      <c r="F248" s="41">
        <v>29.292000000000002</v>
      </c>
      <c r="G248" s="41">
        <v>29.817</v>
      </c>
      <c r="H248" s="41">
        <v>28.925000000000001</v>
      </c>
      <c r="I248" s="41">
        <v>29.207000000000001</v>
      </c>
      <c r="J248" s="41">
        <v>29.163</v>
      </c>
      <c r="K248" s="41">
        <v>29.42</v>
      </c>
      <c r="L248" s="41">
        <v>29.219000000000001</v>
      </c>
      <c r="M248" s="41">
        <v>28.611000000000001</v>
      </c>
      <c r="N248" s="73">
        <f t="shared" si="39"/>
        <v>28.762916666666669</v>
      </c>
    </row>
    <row r="249" spans="1:14" x14ac:dyDescent="0.25">
      <c r="A249" s="27">
        <v>2020</v>
      </c>
      <c r="B249" s="41">
        <v>28.164000000000001</v>
      </c>
      <c r="C249" s="41">
        <v>28.198</v>
      </c>
      <c r="D249" s="41">
        <v>28.358000000000001</v>
      </c>
      <c r="E249" s="41">
        <v>29.152999999999999</v>
      </c>
      <c r="F249" s="41">
        <v>29.632000000000001</v>
      </c>
      <c r="G249" s="41">
        <v>29.692</v>
      </c>
      <c r="H249" s="41">
        <v>29.195</v>
      </c>
      <c r="I249" s="41">
        <v>29.335999999999999</v>
      </c>
      <c r="J249" s="41">
        <v>29.957999999999998</v>
      </c>
      <c r="K249" s="41">
        <v>29.834</v>
      </c>
      <c r="L249" s="41">
        <v>28.939</v>
      </c>
      <c r="M249" s="41">
        <v>28.213000000000001</v>
      </c>
      <c r="N249" s="73">
        <f t="shared" si="39"/>
        <v>29.056000000000008</v>
      </c>
    </row>
    <row r="250" spans="1:14" x14ac:dyDescent="0.25">
      <c r="A250" s="27">
        <v>2021</v>
      </c>
      <c r="B250" s="41">
        <v>27.922999999999998</v>
      </c>
      <c r="C250" s="41">
        <v>28.158000000000001</v>
      </c>
      <c r="D250" s="41">
        <v>28.058</v>
      </c>
      <c r="E250" s="41">
        <v>28.605</v>
      </c>
      <c r="F250" s="41">
        <v>28.914999999999999</v>
      </c>
      <c r="G250" s="41">
        <v>29.126000000000001</v>
      </c>
      <c r="H250" s="41">
        <v>29.352</v>
      </c>
      <c r="I250" s="41">
        <v>29.128</v>
      </c>
      <c r="J250" s="41">
        <v>29.61</v>
      </c>
      <c r="K250" s="41">
        <v>30.042999999999999</v>
      </c>
      <c r="L250" s="41">
        <v>29.327000000000002</v>
      </c>
      <c r="M250" s="41">
        <v>28.463000000000001</v>
      </c>
      <c r="N250" s="73">
        <f t="shared" si="39"/>
        <v>28.89233333333334</v>
      </c>
    </row>
    <row r="251" spans="1:14" x14ac:dyDescent="0.25">
      <c r="A251" s="27">
        <v>2022</v>
      </c>
      <c r="B251" s="41">
        <v>28.010999999999999</v>
      </c>
      <c r="C251" s="41">
        <v>28.100999999999999</v>
      </c>
      <c r="D251" s="41">
        <v>28.358000000000001</v>
      </c>
      <c r="E251" s="41">
        <v>29.026</v>
      </c>
      <c r="F251" s="41">
        <v>29.606000000000002</v>
      </c>
      <c r="G251" s="41">
        <v>29.376000000000001</v>
      </c>
      <c r="H251" s="41">
        <v>29.05</v>
      </c>
      <c r="I251" s="41">
        <v>29.353000000000002</v>
      </c>
      <c r="J251" s="41">
        <v>29.693000000000001</v>
      </c>
      <c r="K251" s="41"/>
      <c r="L251" s="41"/>
      <c r="M251" s="41"/>
      <c r="N251" s="73"/>
    </row>
    <row r="252" spans="1:14" x14ac:dyDescent="0.25">
      <c r="A252" s="27">
        <v>2023</v>
      </c>
      <c r="B252" s="41"/>
      <c r="C252" s="41"/>
      <c r="D252" s="41"/>
      <c r="E252" s="41"/>
      <c r="F252" s="41"/>
      <c r="G252" s="41"/>
      <c r="H252" s="41"/>
      <c r="I252" s="41"/>
      <c r="J252" s="41"/>
      <c r="K252" s="41"/>
      <c r="L252" s="41"/>
      <c r="M252" s="41"/>
      <c r="N252" s="73"/>
    </row>
    <row r="253" spans="1:14" x14ac:dyDescent="0.25">
      <c r="A253" s="27">
        <v>2024</v>
      </c>
      <c r="B253" s="41"/>
      <c r="C253" s="41"/>
      <c r="D253" s="41"/>
      <c r="E253" s="41"/>
      <c r="F253" s="41"/>
      <c r="G253" s="41"/>
      <c r="H253" s="41"/>
      <c r="I253" s="41"/>
      <c r="J253" s="41"/>
      <c r="K253" s="41"/>
      <c r="L253" s="41"/>
      <c r="M253" s="41"/>
      <c r="N253" s="73"/>
    </row>
    <row r="254" spans="1:14" x14ac:dyDescent="0.25">
      <c r="A254" s="27">
        <v>2025</v>
      </c>
      <c r="B254" s="41"/>
      <c r="C254" s="41"/>
      <c r="D254" s="41"/>
      <c r="E254" s="41"/>
      <c r="F254" s="41"/>
      <c r="G254" s="41"/>
      <c r="H254" s="41"/>
      <c r="I254" s="41"/>
      <c r="J254" s="41"/>
      <c r="K254" s="41"/>
      <c r="L254" s="41"/>
      <c r="M254" s="41"/>
      <c r="N254" s="73"/>
    </row>
    <row r="255" spans="1:14" x14ac:dyDescent="0.25">
      <c r="A255" s="27">
        <v>2026</v>
      </c>
      <c r="B255" s="41"/>
      <c r="C255" s="41"/>
      <c r="D255" s="41"/>
      <c r="E255" s="41"/>
      <c r="F255" s="41"/>
      <c r="G255" s="41"/>
      <c r="H255" s="41"/>
      <c r="I255" s="41"/>
      <c r="J255" s="41"/>
      <c r="K255" s="41"/>
      <c r="L255" s="41"/>
      <c r="M255" s="41"/>
      <c r="N255" s="73"/>
    </row>
    <row r="256" spans="1:14" x14ac:dyDescent="0.25">
      <c r="A256" s="27">
        <v>2027</v>
      </c>
      <c r="B256" s="41"/>
      <c r="C256" s="41"/>
      <c r="D256" s="41"/>
      <c r="E256" s="41"/>
      <c r="F256" s="41"/>
      <c r="G256" s="41"/>
      <c r="H256" s="41"/>
      <c r="I256" s="41"/>
      <c r="J256" s="41"/>
      <c r="K256" s="41"/>
      <c r="L256" s="41"/>
      <c r="M256" s="41"/>
      <c r="N256" s="73"/>
    </row>
    <row r="257" spans="1:14" x14ac:dyDescent="0.25">
      <c r="A257" s="3"/>
      <c r="N257" s="34"/>
    </row>
    <row r="258" spans="1:14" x14ac:dyDescent="0.25">
      <c r="A258" s="27" t="s">
        <v>78</v>
      </c>
      <c r="B258" s="41">
        <f t="shared" ref="B258:N258" si="40">AVERAGE(B217:B256)</f>
        <v>27.635099999999991</v>
      </c>
      <c r="C258" s="41">
        <f t="shared" si="40"/>
        <v>27.569064516129025</v>
      </c>
      <c r="D258" s="41">
        <f t="shared" si="40"/>
        <v>27.885096774193553</v>
      </c>
      <c r="E258" s="41">
        <f t="shared" si="40"/>
        <v>28.52424242424242</v>
      </c>
      <c r="F258" s="41">
        <f t="shared" si="40"/>
        <v>28.870636363636365</v>
      </c>
      <c r="G258" s="41">
        <f t="shared" si="40"/>
        <v>29.127030303030295</v>
      </c>
      <c r="H258" s="41">
        <f t="shared" si="40"/>
        <v>28.826812499999992</v>
      </c>
      <c r="I258" s="41">
        <f t="shared" si="40"/>
        <v>28.858999999999998</v>
      </c>
      <c r="J258" s="41">
        <f t="shared" si="40"/>
        <v>29.276193548387102</v>
      </c>
      <c r="K258" s="41">
        <f t="shared" si="40"/>
        <v>29.342866666666666</v>
      </c>
      <c r="L258" s="41">
        <f t="shared" si="40"/>
        <v>28.702419354838707</v>
      </c>
      <c r="M258" s="41">
        <f t="shared" si="40"/>
        <v>28.05872413793103</v>
      </c>
      <c r="N258" s="73">
        <f t="shared" si="40"/>
        <v>28.589478956228959</v>
      </c>
    </row>
    <row r="259" spans="1:14" x14ac:dyDescent="0.25">
      <c r="A259" s="27" t="s">
        <v>79</v>
      </c>
      <c r="B259" s="41">
        <f t="shared" ref="B259:N259" si="41">STDEV(B217:B256)</f>
        <v>0.38659605132043412</v>
      </c>
      <c r="C259" s="41">
        <f t="shared" si="41"/>
        <v>0.50282176666514533</v>
      </c>
      <c r="D259" s="41">
        <f t="shared" si="41"/>
        <v>0.44355400684611934</v>
      </c>
      <c r="E259" s="41">
        <f t="shared" si="41"/>
        <v>0.46216630058231123</v>
      </c>
      <c r="F259" s="41">
        <f t="shared" si="41"/>
        <v>0.51785650873225864</v>
      </c>
      <c r="G259" s="41">
        <f t="shared" si="41"/>
        <v>0.42978682832659049</v>
      </c>
      <c r="H259" s="41">
        <f t="shared" si="41"/>
        <v>0.41610245617186431</v>
      </c>
      <c r="I259" s="41">
        <f t="shared" si="41"/>
        <v>0.40488158364414845</v>
      </c>
      <c r="J259" s="41">
        <f t="shared" si="41"/>
        <v>0.40412551015370135</v>
      </c>
      <c r="K259" s="41">
        <f t="shared" si="41"/>
        <v>0.38790167020409483</v>
      </c>
      <c r="L259" s="41">
        <f t="shared" si="41"/>
        <v>0.46239908983427946</v>
      </c>
      <c r="M259" s="41">
        <f t="shared" si="41"/>
        <v>0.45870663645201715</v>
      </c>
      <c r="N259" s="73">
        <f t="shared" si="41"/>
        <v>0.31299770197546972</v>
      </c>
    </row>
    <row r="260" spans="1:14" x14ac:dyDescent="0.25">
      <c r="A260" s="27" t="s">
        <v>80</v>
      </c>
      <c r="B260" s="41">
        <f t="shared" ref="B260:N260" si="42">B259/B258*100</f>
        <v>1.3989312552530451</v>
      </c>
      <c r="C260" s="41">
        <f t="shared" si="42"/>
        <v>1.8238622727694447</v>
      </c>
      <c r="D260" s="41">
        <f t="shared" si="42"/>
        <v>1.5906489779752508</v>
      </c>
      <c r="E260" s="41">
        <f t="shared" si="42"/>
        <v>1.6202579325630801</v>
      </c>
      <c r="F260" s="41">
        <f t="shared" si="42"/>
        <v>1.793713523351768</v>
      </c>
      <c r="G260" s="41">
        <f t="shared" si="42"/>
        <v>1.4755600686207844</v>
      </c>
      <c r="H260" s="41">
        <f t="shared" si="42"/>
        <v>1.4434563522132891</v>
      </c>
      <c r="I260" s="41">
        <f t="shared" si="42"/>
        <v>1.402964703018637</v>
      </c>
      <c r="J260" s="41">
        <f t="shared" si="42"/>
        <v>1.3803895287335455</v>
      </c>
      <c r="K260" s="41">
        <f t="shared" si="42"/>
        <v>1.3219624197275481</v>
      </c>
      <c r="L260" s="41">
        <f t="shared" si="42"/>
        <v>1.6110108493565973</v>
      </c>
      <c r="M260" s="41">
        <f t="shared" si="42"/>
        <v>1.6348093170491567</v>
      </c>
      <c r="N260" s="73">
        <f t="shared" si="42"/>
        <v>1.0948003020785206</v>
      </c>
    </row>
    <row r="261" spans="1:14" x14ac:dyDescent="0.25">
      <c r="A261" s="27" t="s">
        <v>81</v>
      </c>
      <c r="B261" s="41">
        <f t="shared" ref="B261:N261" si="43">MIN(B217:B256)</f>
        <v>26.84</v>
      </c>
      <c r="C261" s="41">
        <f t="shared" si="43"/>
        <v>26.46</v>
      </c>
      <c r="D261" s="41">
        <f t="shared" si="43"/>
        <v>26.79</v>
      </c>
      <c r="E261" s="41">
        <f t="shared" si="43"/>
        <v>27.59</v>
      </c>
      <c r="F261" s="41">
        <f t="shared" si="43"/>
        <v>27.74</v>
      </c>
      <c r="G261" s="41">
        <f t="shared" si="43"/>
        <v>28.1</v>
      </c>
      <c r="H261" s="41">
        <f t="shared" si="43"/>
        <v>27.95</v>
      </c>
      <c r="I261" s="41">
        <f t="shared" si="43"/>
        <v>27.94</v>
      </c>
      <c r="J261" s="41">
        <f t="shared" si="43"/>
        <v>28.37</v>
      </c>
      <c r="K261" s="41">
        <f t="shared" si="43"/>
        <v>28.32</v>
      </c>
      <c r="L261" s="41">
        <f t="shared" si="43"/>
        <v>27.88</v>
      </c>
      <c r="M261" s="41">
        <f t="shared" si="43"/>
        <v>27.07</v>
      </c>
      <c r="N261" s="73">
        <f t="shared" si="43"/>
        <v>27.74818181818182</v>
      </c>
    </row>
    <row r="262" spans="1:14" x14ac:dyDescent="0.25">
      <c r="A262" s="27" t="s">
        <v>82</v>
      </c>
      <c r="B262" s="41">
        <f t="shared" ref="B262:N262" si="44">MAX(B217:B256)</f>
        <v>28.38</v>
      </c>
      <c r="C262" s="41">
        <f t="shared" si="44"/>
        <v>28.33</v>
      </c>
      <c r="D262" s="41">
        <f t="shared" si="44"/>
        <v>28.88</v>
      </c>
      <c r="E262" s="41">
        <f t="shared" si="44"/>
        <v>29.352</v>
      </c>
      <c r="F262" s="41">
        <f t="shared" si="44"/>
        <v>29.72</v>
      </c>
      <c r="G262" s="41">
        <f t="shared" si="44"/>
        <v>29.817</v>
      </c>
      <c r="H262" s="41">
        <f t="shared" si="44"/>
        <v>29.78</v>
      </c>
      <c r="I262" s="41">
        <f t="shared" si="44"/>
        <v>29.45</v>
      </c>
      <c r="J262" s="41">
        <f t="shared" si="44"/>
        <v>29.957999999999998</v>
      </c>
      <c r="K262" s="41">
        <f t="shared" si="44"/>
        <v>30.14</v>
      </c>
      <c r="L262" s="41">
        <f t="shared" si="44"/>
        <v>29.68</v>
      </c>
      <c r="M262" s="41">
        <f t="shared" si="44"/>
        <v>28.96</v>
      </c>
      <c r="N262" s="73">
        <f t="shared" si="44"/>
        <v>29.056000000000008</v>
      </c>
    </row>
    <row r="263" spans="1:14" x14ac:dyDescent="0.25">
      <c r="A263" s="27" t="s">
        <v>83</v>
      </c>
      <c r="B263" s="41">
        <f t="shared" ref="B263:N263" si="45">QUARTILE(B217:B256,1)</f>
        <v>27.36</v>
      </c>
      <c r="C263" s="41">
        <f t="shared" si="45"/>
        <v>27.222999999999999</v>
      </c>
      <c r="D263" s="41">
        <f t="shared" si="45"/>
        <v>27.674999999999997</v>
      </c>
      <c r="E263" s="41">
        <f t="shared" si="45"/>
        <v>28.26</v>
      </c>
      <c r="F263" s="41">
        <f t="shared" si="45"/>
        <v>28.64</v>
      </c>
      <c r="G263" s="41">
        <f t="shared" si="45"/>
        <v>28.88</v>
      </c>
      <c r="H263" s="41">
        <f t="shared" si="45"/>
        <v>28.58</v>
      </c>
      <c r="I263" s="41">
        <f t="shared" si="45"/>
        <v>28.642499999999998</v>
      </c>
      <c r="J263" s="41">
        <f t="shared" si="45"/>
        <v>29.105</v>
      </c>
      <c r="K263" s="41">
        <f t="shared" si="45"/>
        <v>29.130000000000003</v>
      </c>
      <c r="L263" s="41">
        <f t="shared" si="45"/>
        <v>28.365000000000002</v>
      </c>
      <c r="M263" s="41">
        <f t="shared" si="45"/>
        <v>27.68</v>
      </c>
      <c r="N263" s="73">
        <f t="shared" si="45"/>
        <v>28.434125000000002</v>
      </c>
    </row>
    <row r="264" spans="1:14" x14ac:dyDescent="0.25">
      <c r="A264" s="27" t="s">
        <v>84</v>
      </c>
      <c r="B264" s="41">
        <f t="shared" ref="B264:N264" si="46">QUARTILE(B217:B256,2)</f>
        <v>27.67</v>
      </c>
      <c r="C264" s="41">
        <f t="shared" si="46"/>
        <v>27.64</v>
      </c>
      <c r="D264" s="41">
        <f t="shared" si="46"/>
        <v>27.89</v>
      </c>
      <c r="E264" s="41">
        <f t="shared" si="46"/>
        <v>28.48</v>
      </c>
      <c r="F264" s="41">
        <f t="shared" si="46"/>
        <v>28.89</v>
      </c>
      <c r="G264" s="41">
        <f t="shared" si="46"/>
        <v>29.126000000000001</v>
      </c>
      <c r="H264" s="41">
        <f t="shared" si="46"/>
        <v>28.922499999999999</v>
      </c>
      <c r="I264" s="41">
        <f t="shared" si="46"/>
        <v>28.86</v>
      </c>
      <c r="J264" s="41">
        <f t="shared" si="46"/>
        <v>29.36</v>
      </c>
      <c r="K264" s="41">
        <f t="shared" si="46"/>
        <v>29.315000000000001</v>
      </c>
      <c r="L264" s="41">
        <f t="shared" si="46"/>
        <v>28.65</v>
      </c>
      <c r="M264" s="41">
        <f t="shared" si="46"/>
        <v>28.08</v>
      </c>
      <c r="N264" s="73">
        <f t="shared" si="46"/>
        <v>28.627499999999998</v>
      </c>
    </row>
    <row r="265" spans="1:14" x14ac:dyDescent="0.25">
      <c r="A265" s="27" t="s">
        <v>85</v>
      </c>
      <c r="B265" s="41">
        <f t="shared" ref="B265:N265" si="47">QUARTILE(B217:B256,3)</f>
        <v>27.922249999999998</v>
      </c>
      <c r="C265" s="41">
        <f t="shared" si="47"/>
        <v>27.925000000000001</v>
      </c>
      <c r="D265" s="41">
        <f t="shared" si="47"/>
        <v>28.17</v>
      </c>
      <c r="E265" s="41">
        <f t="shared" si="47"/>
        <v>28.89</v>
      </c>
      <c r="F265" s="41">
        <f t="shared" si="47"/>
        <v>29.21</v>
      </c>
      <c r="G265" s="41">
        <f t="shared" si="47"/>
        <v>29.47</v>
      </c>
      <c r="H265" s="41">
        <f t="shared" si="47"/>
        <v>29.077750000000002</v>
      </c>
      <c r="I265" s="41">
        <f t="shared" si="47"/>
        <v>29.164249999999999</v>
      </c>
      <c r="J265" s="41">
        <f t="shared" si="47"/>
        <v>29.53</v>
      </c>
      <c r="K265" s="41">
        <f t="shared" si="47"/>
        <v>29.594000000000001</v>
      </c>
      <c r="L265" s="41">
        <f t="shared" si="47"/>
        <v>29.136499999999998</v>
      </c>
      <c r="M265" s="41">
        <f t="shared" si="47"/>
        <v>28.402999999999999</v>
      </c>
      <c r="N265" s="73">
        <f t="shared" si="47"/>
        <v>28.793750000000003</v>
      </c>
    </row>
    <row r="268" spans="1:14" ht="15.75" x14ac:dyDescent="0.25">
      <c r="A268" s="23" t="s">
        <v>40</v>
      </c>
    </row>
    <row r="269" spans="1:14" ht="15.75" x14ac:dyDescent="0.25">
      <c r="A269" s="24" t="s">
        <v>64</v>
      </c>
      <c r="B269" s="48" t="s">
        <v>65</v>
      </c>
      <c r="C269" s="48" t="s">
        <v>66</v>
      </c>
      <c r="D269" s="48" t="s">
        <v>67</v>
      </c>
      <c r="E269" s="48" t="s">
        <v>68</v>
      </c>
      <c r="F269" s="48" t="s">
        <v>69</v>
      </c>
      <c r="G269" s="48" t="s">
        <v>70</v>
      </c>
      <c r="H269" s="48" t="s">
        <v>71</v>
      </c>
      <c r="I269" s="48" t="s">
        <v>72</v>
      </c>
      <c r="J269" s="48" t="s">
        <v>73</v>
      </c>
      <c r="K269" s="48" t="s">
        <v>74</v>
      </c>
      <c r="L269" s="48" t="s">
        <v>75</v>
      </c>
      <c r="M269" s="48" t="s">
        <v>76</v>
      </c>
      <c r="N269" s="26" t="s">
        <v>77</v>
      </c>
    </row>
    <row r="270" spans="1:14" x14ac:dyDescent="0.25">
      <c r="A270" s="27">
        <v>1990</v>
      </c>
      <c r="B270" s="41">
        <v>27.16</v>
      </c>
      <c r="C270" s="41">
        <v>27.14</v>
      </c>
      <c r="D270" s="41">
        <v>27.26</v>
      </c>
      <c r="E270" s="41">
        <v>27.76</v>
      </c>
      <c r="F270" s="41">
        <v>27.92</v>
      </c>
      <c r="G270" s="41">
        <v>28.3</v>
      </c>
      <c r="H270" s="41">
        <v>28.08</v>
      </c>
      <c r="I270" s="41">
        <v>28.1</v>
      </c>
      <c r="J270" s="41">
        <v>28.6</v>
      </c>
      <c r="K270" s="41">
        <v>29.06</v>
      </c>
      <c r="L270" s="41">
        <v>28.9</v>
      </c>
      <c r="M270" s="41">
        <v>27.81</v>
      </c>
      <c r="N270" s="73">
        <f t="shared" ref="N270:N298" si="48">AVERAGE(B270:M270)</f>
        <v>28.007499999999997</v>
      </c>
    </row>
    <row r="271" spans="1:14" x14ac:dyDescent="0.25">
      <c r="A271" s="27">
        <v>1991</v>
      </c>
      <c r="B271" s="41">
        <v>27.57</v>
      </c>
      <c r="C271" s="41">
        <v>26.79</v>
      </c>
      <c r="D271" s="41">
        <v>27.45</v>
      </c>
      <c r="E271" s="41">
        <v>27.63</v>
      </c>
      <c r="F271" s="41"/>
      <c r="G271" s="41"/>
      <c r="H271" s="41"/>
      <c r="I271" s="41"/>
      <c r="J271" s="41"/>
      <c r="K271" s="41">
        <v>28.65</v>
      </c>
      <c r="L271" s="41">
        <v>28.54</v>
      </c>
      <c r="M271" s="41">
        <v>27.66</v>
      </c>
      <c r="N271" s="73"/>
    </row>
    <row r="272" spans="1:14" x14ac:dyDescent="0.25">
      <c r="A272" s="27">
        <v>1992</v>
      </c>
      <c r="B272" s="41">
        <v>27.55</v>
      </c>
      <c r="C272" s="41">
        <v>27.92</v>
      </c>
      <c r="D272" s="41">
        <v>27.98</v>
      </c>
      <c r="E272" s="41">
        <v>28.55</v>
      </c>
      <c r="F272" s="41">
        <v>28.73</v>
      </c>
      <c r="G272" s="41">
        <v>29.88</v>
      </c>
      <c r="H272" s="41">
        <v>29.14</v>
      </c>
      <c r="I272" s="41">
        <v>28.43</v>
      </c>
      <c r="J272" s="41">
        <v>28.77</v>
      </c>
      <c r="K272" s="41">
        <v>28.77</v>
      </c>
      <c r="L272" s="41">
        <v>28.63</v>
      </c>
      <c r="M272" s="41">
        <v>28.26</v>
      </c>
      <c r="N272" s="73">
        <f t="shared" si="48"/>
        <v>28.55083333333333</v>
      </c>
    </row>
    <row r="273" spans="1:14" x14ac:dyDescent="0.25">
      <c r="A273" s="27">
        <v>1993</v>
      </c>
      <c r="B273" s="41">
        <v>27.77</v>
      </c>
      <c r="C273" s="41">
        <v>27.58</v>
      </c>
      <c r="D273" s="41">
        <v>28.09</v>
      </c>
      <c r="E273" s="41">
        <v>28.51</v>
      </c>
      <c r="F273" s="41">
        <v>29.43</v>
      </c>
      <c r="G273" s="41">
        <v>29.51</v>
      </c>
      <c r="H273" s="41">
        <v>28.72</v>
      </c>
      <c r="I273" s="41">
        <v>28.83</v>
      </c>
      <c r="J273" s="41">
        <v>28.62</v>
      </c>
      <c r="K273" s="41">
        <v>29.26</v>
      </c>
      <c r="L273" s="41">
        <v>28.73</v>
      </c>
      <c r="M273" s="41">
        <v>28.04</v>
      </c>
      <c r="N273" s="73">
        <f t="shared" si="48"/>
        <v>28.590833333333336</v>
      </c>
    </row>
    <row r="274" spans="1:14" x14ac:dyDescent="0.25">
      <c r="A274" s="27">
        <v>1994</v>
      </c>
      <c r="B274" s="41">
        <v>27.73</v>
      </c>
      <c r="C274" s="41">
        <v>27.62</v>
      </c>
      <c r="D274" s="41">
        <v>28.05</v>
      </c>
      <c r="E274" s="41">
        <v>28.37</v>
      </c>
      <c r="F274" s="41">
        <v>28.87</v>
      </c>
      <c r="G274" s="41">
        <v>29.01</v>
      </c>
      <c r="H274" s="41">
        <v>28.52</v>
      </c>
      <c r="I274" s="41">
        <v>28.34</v>
      </c>
      <c r="J274" s="41">
        <v>28.54</v>
      </c>
      <c r="K274" s="41">
        <v>29.09</v>
      </c>
      <c r="L274" s="41">
        <v>28.86</v>
      </c>
      <c r="M274" s="41">
        <v>28.34</v>
      </c>
      <c r="N274" s="73">
        <f t="shared" si="48"/>
        <v>28.444999999999997</v>
      </c>
    </row>
    <row r="275" spans="1:14" x14ac:dyDescent="0.25">
      <c r="A275" s="27">
        <v>1995</v>
      </c>
      <c r="B275" s="41">
        <v>28.05</v>
      </c>
      <c r="C275" s="41">
        <v>28.16</v>
      </c>
      <c r="D275" s="41">
        <v>28.66</v>
      </c>
      <c r="E275" s="41">
        <v>28.9</v>
      </c>
      <c r="F275" s="41">
        <v>29.21</v>
      </c>
      <c r="G275" s="41">
        <v>29.68</v>
      </c>
      <c r="H275" s="41">
        <v>29.13</v>
      </c>
      <c r="I275" s="41">
        <v>29.57</v>
      </c>
      <c r="J275" s="41">
        <v>30</v>
      </c>
      <c r="K275" s="41">
        <v>29.83</v>
      </c>
      <c r="L275" s="41">
        <v>28.93</v>
      </c>
      <c r="M275" s="41">
        <v>28.12</v>
      </c>
      <c r="N275" s="73">
        <f t="shared" si="48"/>
        <v>29.02</v>
      </c>
    </row>
    <row r="276" spans="1:14" x14ac:dyDescent="0.25">
      <c r="A276" s="27">
        <v>1996</v>
      </c>
      <c r="B276" s="41">
        <v>27.67</v>
      </c>
      <c r="C276" s="41">
        <v>27.45</v>
      </c>
      <c r="D276" s="41">
        <v>27.84</v>
      </c>
      <c r="E276" s="41">
        <v>28.15</v>
      </c>
      <c r="F276" s="41">
        <v>28.6</v>
      </c>
      <c r="G276" s="41">
        <v>28.9</v>
      </c>
      <c r="H276" s="41">
        <v>28.68</v>
      </c>
      <c r="I276" s="41">
        <v>28.53</v>
      </c>
      <c r="J276" s="41">
        <v>29.29</v>
      </c>
      <c r="K276" s="41">
        <v>29.47</v>
      </c>
      <c r="L276" s="41">
        <v>28.52</v>
      </c>
      <c r="M276" s="41">
        <v>27.58</v>
      </c>
      <c r="N276" s="73">
        <f t="shared" si="48"/>
        <v>28.39</v>
      </c>
    </row>
    <row r="277" spans="1:14" x14ac:dyDescent="0.25">
      <c r="A277" s="27">
        <v>1997</v>
      </c>
      <c r="B277" s="41">
        <v>27.75</v>
      </c>
      <c r="C277" s="41">
        <v>27.61</v>
      </c>
      <c r="D277" s="41">
        <v>27.7</v>
      </c>
      <c r="E277" s="41">
        <v>28.35</v>
      </c>
      <c r="F277" s="41">
        <v>28.57</v>
      </c>
      <c r="G277" s="41">
        <v>29.13</v>
      </c>
      <c r="H277" s="41">
        <v>29.21</v>
      </c>
      <c r="I277" s="41">
        <v>29.18</v>
      </c>
      <c r="J277" s="41">
        <v>29.49</v>
      </c>
      <c r="K277" s="41">
        <v>29.74</v>
      </c>
      <c r="L277" s="41">
        <v>29.01</v>
      </c>
      <c r="M277" s="41">
        <v>28.84</v>
      </c>
      <c r="N277" s="73">
        <f t="shared" si="48"/>
        <v>28.715</v>
      </c>
    </row>
    <row r="278" spans="1:14" x14ac:dyDescent="0.25">
      <c r="A278" s="27">
        <v>1998</v>
      </c>
      <c r="B278" s="41">
        <v>28.59</v>
      </c>
      <c r="C278" s="41">
        <v>28.65</v>
      </c>
      <c r="D278" s="41">
        <v>28.81</v>
      </c>
      <c r="E278" s="41">
        <v>29.19</v>
      </c>
      <c r="F278" s="41">
        <v>29.18</v>
      </c>
      <c r="G278" s="41">
        <v>29.24</v>
      </c>
      <c r="H278" s="41">
        <v>28.65</v>
      </c>
      <c r="I278" s="41">
        <v>28.76</v>
      </c>
      <c r="J278" s="41">
        <v>29.5</v>
      </c>
      <c r="K278" s="41">
        <v>29.87</v>
      </c>
      <c r="L278" s="41">
        <v>29.21</v>
      </c>
      <c r="M278" s="41">
        <v>28.21</v>
      </c>
      <c r="N278" s="73">
        <f t="shared" si="48"/>
        <v>28.98833333333333</v>
      </c>
    </row>
    <row r="279" spans="1:14" x14ac:dyDescent="0.25">
      <c r="A279" s="27">
        <v>1999</v>
      </c>
      <c r="B279" s="41">
        <v>27.86</v>
      </c>
      <c r="C279" s="41">
        <v>27.58</v>
      </c>
      <c r="D279" s="41">
        <v>27.86</v>
      </c>
      <c r="E279" s="41">
        <v>28.22</v>
      </c>
      <c r="F279" s="41">
        <v>29.1</v>
      </c>
      <c r="G279" s="41">
        <v>29.05</v>
      </c>
      <c r="H279" s="41">
        <v>28.88</v>
      </c>
      <c r="I279" s="41">
        <v>28.7</v>
      </c>
      <c r="J279" s="41">
        <v>29.41</v>
      </c>
      <c r="K279" s="41">
        <v>29.34</v>
      </c>
      <c r="L279" s="41">
        <v>28.47</v>
      </c>
      <c r="M279" s="41">
        <v>27.19</v>
      </c>
      <c r="N279" s="73">
        <f t="shared" si="48"/>
        <v>28.471666666666668</v>
      </c>
    </row>
    <row r="280" spans="1:14" x14ac:dyDescent="0.25">
      <c r="A280" s="27">
        <v>2000</v>
      </c>
      <c r="B280" s="41">
        <v>26.9</v>
      </c>
      <c r="C280" s="41">
        <v>27.07</v>
      </c>
      <c r="D280" s="41">
        <v>27.28</v>
      </c>
      <c r="E280" s="41">
        <v>28.03</v>
      </c>
      <c r="F280" s="41">
        <v>28.43</v>
      </c>
      <c r="G280" s="41">
        <v>28.59</v>
      </c>
      <c r="H280" s="41">
        <v>28.07</v>
      </c>
      <c r="I280" s="41">
        <v>28.41</v>
      </c>
      <c r="J280" s="41">
        <v>29.21</v>
      </c>
      <c r="K280" s="41">
        <v>28.98</v>
      </c>
      <c r="L280" s="41">
        <v>28.67</v>
      </c>
      <c r="M280" s="41">
        <v>27.97</v>
      </c>
      <c r="N280" s="73">
        <f t="shared" si="48"/>
        <v>28.134166666666669</v>
      </c>
    </row>
    <row r="281" spans="1:14" x14ac:dyDescent="0.25">
      <c r="A281" s="27">
        <v>2001</v>
      </c>
      <c r="B281" s="41">
        <v>27.34</v>
      </c>
      <c r="C281" s="41">
        <v>27.11</v>
      </c>
      <c r="D281" s="41">
        <v>27.45</v>
      </c>
      <c r="E281" s="41">
        <v>27.61</v>
      </c>
      <c r="F281" s="41">
        <v>28.62</v>
      </c>
      <c r="G281" s="41">
        <v>28.83</v>
      </c>
      <c r="H281" s="41">
        <v>28.41</v>
      </c>
      <c r="I281" s="41">
        <v>29.03</v>
      </c>
      <c r="J281" s="41">
        <v>29.2</v>
      </c>
      <c r="K281" s="41">
        <v>29.42</v>
      </c>
      <c r="L281" s="41">
        <v>28.65</v>
      </c>
      <c r="M281" s="41">
        <v>27.83</v>
      </c>
      <c r="N281" s="73">
        <f t="shared" si="48"/>
        <v>28.291666666666661</v>
      </c>
    </row>
    <row r="282" spans="1:14" x14ac:dyDescent="0.25">
      <c r="A282" s="27">
        <v>2002</v>
      </c>
      <c r="B282" s="41">
        <v>27.98</v>
      </c>
      <c r="C282" s="41">
        <v>27.94</v>
      </c>
      <c r="D282" s="41">
        <v>27.97</v>
      </c>
      <c r="E282" s="41">
        <v>28.26</v>
      </c>
      <c r="F282" s="41">
        <v>28.55</v>
      </c>
      <c r="G282" s="41">
        <v>29.54</v>
      </c>
      <c r="H282" s="41">
        <v>28.77</v>
      </c>
      <c r="I282" s="41">
        <v>28.37</v>
      </c>
      <c r="J282" s="41">
        <v>29.07</v>
      </c>
      <c r="K282" s="41">
        <v>28.84</v>
      </c>
      <c r="L282" s="41">
        <v>28.37</v>
      </c>
      <c r="M282" s="41">
        <v>28.02</v>
      </c>
      <c r="N282" s="73">
        <f t="shared" si="48"/>
        <v>28.473333333333333</v>
      </c>
    </row>
    <row r="283" spans="1:14" x14ac:dyDescent="0.25">
      <c r="A283" s="27">
        <v>2003</v>
      </c>
      <c r="B283" s="41">
        <v>27.82</v>
      </c>
      <c r="C283" s="41">
        <v>27.84</v>
      </c>
      <c r="D283" s="41">
        <v>28.15</v>
      </c>
      <c r="E283" s="41">
        <v>28.83</v>
      </c>
      <c r="F283" s="41">
        <v>28.82</v>
      </c>
      <c r="G283" s="41">
        <v>28.97</v>
      </c>
      <c r="H283" s="41">
        <v>28.29</v>
      </c>
      <c r="I283" s="41">
        <v>28.12</v>
      </c>
      <c r="J283" s="41">
        <v>29.11</v>
      </c>
      <c r="K283" s="41">
        <v>29.51</v>
      </c>
      <c r="L283" s="41">
        <v>29.29</v>
      </c>
      <c r="M283" s="41">
        <v>28.19</v>
      </c>
      <c r="N283" s="73">
        <f t="shared" si="48"/>
        <v>28.578333333333333</v>
      </c>
    </row>
    <row r="284" spans="1:14" x14ac:dyDescent="0.25">
      <c r="A284" s="27">
        <v>2004</v>
      </c>
      <c r="B284" s="41">
        <v>27.83</v>
      </c>
      <c r="C284" s="41">
        <v>28.12</v>
      </c>
      <c r="D284" s="41">
        <v>27.86</v>
      </c>
      <c r="E284" s="41">
        <v>28.35</v>
      </c>
      <c r="F284" s="41">
        <v>28.53</v>
      </c>
      <c r="G284" s="41">
        <v>28.81</v>
      </c>
      <c r="H284" s="41">
        <v>28.39</v>
      </c>
      <c r="I284" s="41">
        <v>28.85</v>
      </c>
      <c r="J284" s="41">
        <v>29.35</v>
      </c>
      <c r="K284" s="41">
        <v>29.93</v>
      </c>
      <c r="L284" s="41">
        <v>28.81</v>
      </c>
      <c r="M284" s="41">
        <v>28.05</v>
      </c>
      <c r="N284" s="73">
        <f t="shared" si="48"/>
        <v>28.573333333333334</v>
      </c>
    </row>
    <row r="285" spans="1:14" x14ac:dyDescent="0.25">
      <c r="A285" s="27">
        <v>2005</v>
      </c>
      <c r="B285" s="41">
        <v>27.42</v>
      </c>
      <c r="C285" s="41">
        <v>27.23</v>
      </c>
      <c r="D285" s="41">
        <v>28.66</v>
      </c>
      <c r="E285" s="41">
        <v>29.04</v>
      </c>
      <c r="F285" s="41">
        <v>29.24</v>
      </c>
      <c r="G285" s="41">
        <v>30.09</v>
      </c>
      <c r="H285" s="41">
        <v>30.26</v>
      </c>
      <c r="I285" s="41">
        <v>29.41</v>
      </c>
      <c r="J285" s="41">
        <v>29.42</v>
      </c>
      <c r="K285" s="41">
        <v>29.87</v>
      </c>
      <c r="L285" s="41">
        <v>28.94</v>
      </c>
      <c r="M285" s="41">
        <v>28.24</v>
      </c>
      <c r="N285" s="73">
        <f t="shared" si="48"/>
        <v>28.984999999999999</v>
      </c>
    </row>
    <row r="286" spans="1:14" x14ac:dyDescent="0.25">
      <c r="A286" s="27">
        <v>2006</v>
      </c>
      <c r="B286" s="41">
        <v>28.06</v>
      </c>
      <c r="C286" s="41">
        <v>27.77</v>
      </c>
      <c r="D286" s="41">
        <v>27.88</v>
      </c>
      <c r="E286" s="41">
        <v>28.41</v>
      </c>
      <c r="F286" s="41">
        <v>29</v>
      </c>
      <c r="G286" s="41">
        <v>29.09</v>
      </c>
      <c r="H286" s="41">
        <v>29.03</v>
      </c>
      <c r="I286" s="41">
        <v>28.77</v>
      </c>
      <c r="J286" s="41">
        <v>29.46</v>
      </c>
      <c r="K286" s="41">
        <v>29.58</v>
      </c>
      <c r="L286" s="41">
        <v>29.22</v>
      </c>
      <c r="M286" s="41">
        <v>28.54</v>
      </c>
      <c r="N286" s="73">
        <f t="shared" si="48"/>
        <v>28.734166666666667</v>
      </c>
    </row>
    <row r="287" spans="1:14" x14ac:dyDescent="0.25">
      <c r="A287" s="27">
        <v>2007</v>
      </c>
      <c r="B287" s="41">
        <v>27.97</v>
      </c>
      <c r="C287" s="41">
        <v>28.07</v>
      </c>
      <c r="D287" s="41">
        <v>28.38</v>
      </c>
      <c r="E287" s="41">
        <v>28.76</v>
      </c>
      <c r="F287" s="41">
        <v>29.17</v>
      </c>
      <c r="G287" s="41">
        <v>29.56</v>
      </c>
      <c r="H287" s="41">
        <v>28.83</v>
      </c>
      <c r="I287" s="41">
        <v>29.01</v>
      </c>
      <c r="J287" s="41">
        <v>29.43</v>
      </c>
      <c r="K287" s="41">
        <v>29.53</v>
      </c>
      <c r="L287" s="41">
        <v>28.32</v>
      </c>
      <c r="M287" s="41">
        <v>27.66</v>
      </c>
      <c r="N287" s="73">
        <f t="shared" si="48"/>
        <v>28.724166666666672</v>
      </c>
    </row>
    <row r="288" spans="1:14" x14ac:dyDescent="0.25">
      <c r="A288" s="27">
        <v>2008</v>
      </c>
      <c r="B288" s="41">
        <v>27.26</v>
      </c>
      <c r="C288" s="41">
        <v>27.31</v>
      </c>
      <c r="D288" s="41">
        <v>27.66</v>
      </c>
      <c r="E288" s="41">
        <v>28.08</v>
      </c>
      <c r="F288" s="41">
        <v>28.47</v>
      </c>
      <c r="G288" s="41">
        <v>28.66</v>
      </c>
      <c r="H288" s="41">
        <v>28.53</v>
      </c>
      <c r="I288" s="41">
        <v>28.37</v>
      </c>
      <c r="J288" s="41">
        <v>29.45</v>
      </c>
      <c r="K288" s="41">
        <v>29.75</v>
      </c>
      <c r="L288" s="41">
        <v>28.71</v>
      </c>
      <c r="M288" s="41">
        <v>27.73</v>
      </c>
      <c r="N288" s="73">
        <f t="shared" si="48"/>
        <v>28.331666666666663</v>
      </c>
    </row>
    <row r="289" spans="1:14" x14ac:dyDescent="0.25">
      <c r="A289" s="27">
        <v>2009</v>
      </c>
      <c r="B289" s="41">
        <v>27.5</v>
      </c>
      <c r="C289" s="41">
        <v>27.11</v>
      </c>
      <c r="D289" s="41">
        <v>27.35</v>
      </c>
      <c r="E289" s="41">
        <v>28.12</v>
      </c>
      <c r="F289" s="41">
        <v>28.55</v>
      </c>
      <c r="G289" s="41">
        <v>29.1</v>
      </c>
      <c r="H289" s="41">
        <v>28.95</v>
      </c>
      <c r="I289" s="41">
        <v>28.84</v>
      </c>
      <c r="J289" s="41">
        <v>29.15</v>
      </c>
      <c r="K289" s="41">
        <v>29.33</v>
      </c>
      <c r="L289" s="41">
        <v>28.72</v>
      </c>
      <c r="M289" s="41">
        <v>28.48</v>
      </c>
      <c r="N289" s="73">
        <f t="shared" si="48"/>
        <v>28.433333333333337</v>
      </c>
    </row>
    <row r="290" spans="1:14" x14ac:dyDescent="0.25">
      <c r="A290" s="27">
        <v>2010</v>
      </c>
      <c r="B290" s="41">
        <v>28.07</v>
      </c>
      <c r="C290" s="41">
        <v>28.34</v>
      </c>
      <c r="D290" s="41">
        <v>28.42</v>
      </c>
      <c r="E290" s="41">
        <v>29.02</v>
      </c>
      <c r="F290" s="41">
        <v>29.44</v>
      </c>
      <c r="G290" s="41">
        <v>29.55</v>
      </c>
      <c r="H290" s="41">
        <v>29.53</v>
      </c>
      <c r="I290" s="41">
        <v>29.98</v>
      </c>
      <c r="J290" s="41">
        <v>29.89</v>
      </c>
      <c r="K290" s="41">
        <v>29.26</v>
      </c>
      <c r="L290" s="41">
        <v>28.37</v>
      </c>
      <c r="M290" s="41">
        <v>26.96</v>
      </c>
      <c r="N290" s="73">
        <f t="shared" si="48"/>
        <v>28.9025</v>
      </c>
    </row>
    <row r="291" spans="1:14" x14ac:dyDescent="0.25">
      <c r="A291" s="27">
        <v>2011</v>
      </c>
      <c r="B291" s="41">
        <v>27.21</v>
      </c>
      <c r="C291" s="41">
        <v>27.66</v>
      </c>
      <c r="D291" s="41">
        <v>27.84</v>
      </c>
      <c r="E291" s="41">
        <v>28.33</v>
      </c>
      <c r="F291" s="41">
        <v>29.17</v>
      </c>
      <c r="G291" s="41">
        <v>29.5</v>
      </c>
      <c r="H291" s="41">
        <v>29.32</v>
      </c>
      <c r="I291" s="41">
        <v>29.35</v>
      </c>
      <c r="J291" s="41">
        <v>29.78</v>
      </c>
      <c r="K291" s="41">
        <v>29.4</v>
      </c>
      <c r="L291" s="41">
        <v>28.5</v>
      </c>
      <c r="M291" s="41">
        <v>27.55</v>
      </c>
      <c r="N291" s="73">
        <f t="shared" si="48"/>
        <v>28.634166666666662</v>
      </c>
    </row>
    <row r="292" spans="1:14" x14ac:dyDescent="0.25">
      <c r="A292" s="27">
        <v>2012</v>
      </c>
      <c r="B292" s="41">
        <v>27.4</v>
      </c>
      <c r="C292" s="41">
        <v>27.34</v>
      </c>
      <c r="D292" s="41">
        <v>27.31</v>
      </c>
      <c r="E292" s="41">
        <v>28.34</v>
      </c>
      <c r="F292" s="41">
        <v>29.05</v>
      </c>
      <c r="G292" s="41">
        <v>29.5</v>
      </c>
      <c r="H292" s="41">
        <v>28.83</v>
      </c>
      <c r="I292" s="41">
        <v>28.74</v>
      </c>
      <c r="J292" s="41">
        <v>29.11</v>
      </c>
      <c r="K292" s="41">
        <v>29.14</v>
      </c>
      <c r="L292" s="41">
        <v>28.17</v>
      </c>
      <c r="M292" s="41">
        <v>28</v>
      </c>
      <c r="N292" s="73">
        <f t="shared" si="48"/>
        <v>28.410833333333333</v>
      </c>
    </row>
    <row r="293" spans="1:14" x14ac:dyDescent="0.25">
      <c r="A293" s="27">
        <v>2013</v>
      </c>
      <c r="B293" s="41">
        <v>28.018999999999998</v>
      </c>
      <c r="C293" s="41">
        <v>27.885000000000002</v>
      </c>
      <c r="D293" s="41">
        <v>28.047999999999998</v>
      </c>
      <c r="E293" s="41">
        <v>29.012</v>
      </c>
      <c r="F293" s="41">
        <v>29.49</v>
      </c>
      <c r="G293" s="41"/>
      <c r="H293" s="41"/>
      <c r="I293" s="41"/>
      <c r="J293"/>
      <c r="K293"/>
      <c r="L293"/>
      <c r="M293"/>
      <c r="N293" s="73"/>
    </row>
    <row r="294" spans="1:14" x14ac:dyDescent="0.25">
      <c r="A294" s="27">
        <v>2014</v>
      </c>
      <c r="B294" s="41"/>
      <c r="C294" s="41"/>
      <c r="D294" s="41"/>
      <c r="E294" s="41"/>
      <c r="F294" s="41"/>
      <c r="G294" s="41"/>
      <c r="H294" s="41"/>
      <c r="I294" s="41"/>
      <c r="J294" s="41">
        <v>29.14</v>
      </c>
      <c r="K294" s="41">
        <v>29.42</v>
      </c>
      <c r="L294" s="41">
        <v>28.95</v>
      </c>
      <c r="M294" s="41">
        <v>28.13</v>
      </c>
      <c r="N294" s="73"/>
    </row>
    <row r="295" spans="1:14" x14ac:dyDescent="0.25">
      <c r="A295" s="27">
        <v>2015</v>
      </c>
      <c r="B295" s="41">
        <v>27.82</v>
      </c>
      <c r="C295" s="41">
        <v>27.89</v>
      </c>
      <c r="D295" s="41">
        <v>27.9</v>
      </c>
      <c r="E295" s="41">
        <v>28.61</v>
      </c>
      <c r="F295" s="41">
        <v>28.81</v>
      </c>
      <c r="G295" s="41">
        <v>29.32</v>
      </c>
      <c r="H295" s="41">
        <v>28.77</v>
      </c>
      <c r="I295" s="41">
        <v>28.79</v>
      </c>
      <c r="J295" s="41">
        <v>29.35</v>
      </c>
      <c r="K295" s="41">
        <v>30.16</v>
      </c>
      <c r="L295" s="41">
        <v>29.94</v>
      </c>
      <c r="M295" s="41">
        <v>29.24</v>
      </c>
      <c r="N295" s="73">
        <f t="shared" si="48"/>
        <v>28.883333333333336</v>
      </c>
    </row>
    <row r="296" spans="1:14" x14ac:dyDescent="0.25">
      <c r="A296" s="27">
        <v>2016</v>
      </c>
      <c r="B296" s="41">
        <v>28.93</v>
      </c>
      <c r="C296" s="41">
        <v>28.26</v>
      </c>
      <c r="D296" s="41">
        <v>28.47</v>
      </c>
      <c r="E296" s="41">
        <v>29.48</v>
      </c>
      <c r="F296" s="41">
        <v>30.01</v>
      </c>
      <c r="G296" s="41">
        <v>30.14</v>
      </c>
      <c r="H296" s="41">
        <v>29.14</v>
      </c>
      <c r="I296" s="41">
        <v>29.25</v>
      </c>
      <c r="J296" s="41">
        <v>29.47</v>
      </c>
      <c r="K296" s="41">
        <v>29.74</v>
      </c>
      <c r="L296" s="41">
        <v>29.08</v>
      </c>
      <c r="M296" s="41">
        <v>28.43</v>
      </c>
      <c r="N296" s="73">
        <f t="shared" si="48"/>
        <v>29.2</v>
      </c>
    </row>
    <row r="297" spans="1:14" x14ac:dyDescent="0.25">
      <c r="A297" s="27">
        <v>2017</v>
      </c>
      <c r="B297" s="41">
        <v>27.709</v>
      </c>
      <c r="C297" s="41">
        <v>27.95</v>
      </c>
      <c r="D297" s="41">
        <v>28.084</v>
      </c>
      <c r="E297" s="41">
        <v>28.899000000000001</v>
      </c>
      <c r="F297" s="41">
        <v>29.645</v>
      </c>
      <c r="G297" s="41">
        <v>29.617000000000001</v>
      </c>
      <c r="H297" s="41">
        <v>29.186</v>
      </c>
      <c r="I297" s="41">
        <v>29.423999999999999</v>
      </c>
      <c r="J297" s="41">
        <v>29.783000000000001</v>
      </c>
      <c r="K297" s="41">
        <v>29.931999999999999</v>
      </c>
      <c r="L297" s="41">
        <v>29.356000000000002</v>
      </c>
      <c r="M297" s="41">
        <v>27.931999999999999</v>
      </c>
      <c r="N297" s="73">
        <f t="shared" si="48"/>
        <v>28.959750000000003</v>
      </c>
    </row>
    <row r="298" spans="1:14" x14ac:dyDescent="0.25">
      <c r="A298" s="27">
        <v>2018</v>
      </c>
      <c r="B298" s="41">
        <v>27.283999999999999</v>
      </c>
      <c r="C298" s="41">
        <v>27.210999999999999</v>
      </c>
      <c r="D298" s="41">
        <v>27.841999999999999</v>
      </c>
      <c r="E298" s="41">
        <v>28.375</v>
      </c>
      <c r="F298" s="41">
        <v>28.974</v>
      </c>
      <c r="G298" s="41">
        <v>29.001000000000001</v>
      </c>
      <c r="H298" s="41">
        <v>28.547999999999998</v>
      </c>
      <c r="I298" s="41">
        <v>28.745999999999999</v>
      </c>
      <c r="J298" s="41">
        <v>29.119</v>
      </c>
      <c r="K298" s="41">
        <v>28.98</v>
      </c>
      <c r="L298" s="41">
        <v>28.652999999999999</v>
      </c>
      <c r="M298" s="41">
        <v>28.632999999999999</v>
      </c>
      <c r="N298" s="73">
        <f t="shared" si="48"/>
        <v>28.447166666666664</v>
      </c>
    </row>
    <row r="299" spans="1:14" x14ac:dyDescent="0.25">
      <c r="A299" s="27">
        <v>2019</v>
      </c>
      <c r="B299" s="41">
        <v>28.018999999999998</v>
      </c>
      <c r="C299" s="41">
        <v>27.885000000000002</v>
      </c>
      <c r="D299" s="41">
        <v>28.047999999999998</v>
      </c>
      <c r="E299" s="41">
        <v>29.012</v>
      </c>
      <c r="F299" s="41">
        <v>29.49</v>
      </c>
      <c r="G299" s="41"/>
      <c r="H299" s="41"/>
      <c r="I299" s="41"/>
      <c r="J299" s="41"/>
      <c r="K299" s="41"/>
      <c r="L299" s="41"/>
      <c r="M299" s="41"/>
      <c r="N299" s="73"/>
    </row>
    <row r="300" spans="1:14" x14ac:dyDescent="0.25">
      <c r="A300" s="27">
        <v>2020</v>
      </c>
      <c r="B300" s="41"/>
      <c r="C300" s="41"/>
      <c r="D300" s="41"/>
      <c r="E300" s="41"/>
      <c r="F300" s="41"/>
      <c r="G300" s="41"/>
      <c r="H300" s="41"/>
      <c r="I300" s="41"/>
      <c r="J300" s="41"/>
      <c r="K300" s="41"/>
      <c r="L300" s="41"/>
      <c r="M300" s="41"/>
      <c r="N300" s="73"/>
    </row>
    <row r="301" spans="1:14" x14ac:dyDescent="0.25">
      <c r="A301" s="27">
        <v>2021</v>
      </c>
      <c r="B301" s="41"/>
      <c r="C301" s="41"/>
      <c r="D301" s="41"/>
      <c r="E301" s="41"/>
      <c r="F301" s="41"/>
      <c r="G301" s="41"/>
      <c r="H301" s="41"/>
      <c r="I301" s="41"/>
      <c r="J301" s="41"/>
      <c r="K301" s="41"/>
      <c r="L301" s="41"/>
      <c r="M301" s="41"/>
      <c r="N301" s="73"/>
    </row>
    <row r="302" spans="1:14" x14ac:dyDescent="0.25">
      <c r="A302" s="27">
        <v>2022</v>
      </c>
      <c r="B302" s="41"/>
      <c r="C302" s="41"/>
      <c r="D302" s="41"/>
      <c r="E302" s="41"/>
      <c r="F302" s="41"/>
      <c r="G302" s="41"/>
      <c r="H302" s="41"/>
      <c r="I302" s="41"/>
      <c r="J302" s="41"/>
      <c r="K302" s="41"/>
      <c r="L302" s="41"/>
      <c r="M302" s="41"/>
      <c r="N302" s="73"/>
    </row>
    <row r="303" spans="1:14" x14ac:dyDescent="0.25">
      <c r="A303" s="27">
        <v>2023</v>
      </c>
      <c r="B303" s="41"/>
      <c r="C303" s="41"/>
      <c r="D303" s="41"/>
      <c r="E303" s="41"/>
      <c r="F303" s="41"/>
      <c r="G303" s="41"/>
      <c r="H303" s="41"/>
      <c r="I303" s="41"/>
      <c r="J303" s="41"/>
      <c r="K303" s="41"/>
      <c r="L303" s="41"/>
      <c r="M303" s="41"/>
      <c r="N303" s="73"/>
    </row>
    <row r="304" spans="1:14" x14ac:dyDescent="0.25">
      <c r="A304" s="27">
        <v>2024</v>
      </c>
      <c r="B304" s="41"/>
      <c r="C304" s="41"/>
      <c r="D304" s="41"/>
      <c r="E304" s="41"/>
      <c r="F304" s="41"/>
      <c r="G304" s="41"/>
      <c r="H304" s="41"/>
      <c r="I304" s="41"/>
      <c r="J304" s="41"/>
      <c r="K304" s="41"/>
      <c r="L304" s="41"/>
      <c r="M304" s="41"/>
      <c r="N304" s="73"/>
    </row>
    <row r="305" spans="1:14" x14ac:dyDescent="0.25">
      <c r="A305" s="27">
        <v>2025</v>
      </c>
      <c r="B305" s="41"/>
      <c r="C305" s="41"/>
      <c r="D305" s="41"/>
      <c r="E305" s="41"/>
      <c r="F305" s="41"/>
      <c r="G305" s="41"/>
      <c r="H305" s="41"/>
      <c r="I305" s="41"/>
      <c r="J305" s="41"/>
      <c r="K305" s="41"/>
      <c r="L305" s="41"/>
      <c r="M305" s="41"/>
      <c r="N305" s="73"/>
    </row>
    <row r="306" spans="1:14" x14ac:dyDescent="0.25">
      <c r="A306" s="27">
        <v>2026</v>
      </c>
      <c r="B306" s="41"/>
      <c r="C306" s="41"/>
      <c r="D306" s="41"/>
      <c r="E306" s="41"/>
      <c r="F306" s="41"/>
      <c r="G306" s="41"/>
      <c r="H306" s="41"/>
      <c r="I306" s="41"/>
      <c r="J306" s="41"/>
      <c r="K306" s="41"/>
      <c r="L306" s="41"/>
      <c r="M306" s="41"/>
      <c r="N306" s="73"/>
    </row>
    <row r="307" spans="1:14" x14ac:dyDescent="0.25">
      <c r="A307" s="27">
        <v>2027</v>
      </c>
      <c r="B307" s="41"/>
      <c r="C307" s="41"/>
      <c r="D307" s="41"/>
      <c r="E307" s="41"/>
      <c r="F307" s="41"/>
      <c r="G307" s="41"/>
      <c r="H307" s="41"/>
      <c r="I307" s="41"/>
      <c r="J307" s="41"/>
      <c r="K307" s="41"/>
      <c r="L307" s="41"/>
      <c r="M307" s="41"/>
      <c r="N307" s="73"/>
    </row>
    <row r="308" spans="1:14" x14ac:dyDescent="0.25">
      <c r="A308" s="3"/>
      <c r="N308" s="34"/>
    </row>
    <row r="309" spans="1:14" x14ac:dyDescent="0.25">
      <c r="A309" s="27" t="s">
        <v>78</v>
      </c>
      <c r="B309" s="41">
        <f t="shared" ref="B309:N309" si="49">AVERAGE(B270:B307)</f>
        <v>27.732448275862069</v>
      </c>
      <c r="C309" s="41">
        <f t="shared" si="49"/>
        <v>27.672103448275863</v>
      </c>
      <c r="D309" s="41">
        <f t="shared" si="49"/>
        <v>27.941448275862065</v>
      </c>
      <c r="E309" s="41">
        <f t="shared" si="49"/>
        <v>28.489586206896554</v>
      </c>
      <c r="F309" s="41">
        <f t="shared" si="49"/>
        <v>28.966749999999998</v>
      </c>
      <c r="G309" s="41">
        <f t="shared" si="49"/>
        <v>29.252615384615378</v>
      </c>
      <c r="H309" s="41">
        <f t="shared" si="49"/>
        <v>28.840923076923083</v>
      </c>
      <c r="I309" s="41">
        <f t="shared" si="49"/>
        <v>28.842307692307692</v>
      </c>
      <c r="J309" s="41">
        <f t="shared" si="49"/>
        <v>29.285629629629632</v>
      </c>
      <c r="K309" s="41">
        <f t="shared" si="49"/>
        <v>29.423285714285708</v>
      </c>
      <c r="L309" s="41">
        <f t="shared" si="49"/>
        <v>28.804250000000007</v>
      </c>
      <c r="M309" s="41">
        <f t="shared" si="49"/>
        <v>28.058392857142856</v>
      </c>
      <c r="N309" s="73">
        <f t="shared" si="49"/>
        <v>28.610618589743602</v>
      </c>
    </row>
    <row r="310" spans="1:14" x14ac:dyDescent="0.25">
      <c r="A310" s="27" t="s">
        <v>79</v>
      </c>
      <c r="B310" s="41">
        <f t="shared" ref="B310:N310" si="50">STDEV(B270:B307)</f>
        <v>0.42319470242151586</v>
      </c>
      <c r="C310" s="41">
        <f t="shared" si="50"/>
        <v>0.44358533925499688</v>
      </c>
      <c r="D310" s="41">
        <f t="shared" si="50"/>
        <v>0.41963449965475003</v>
      </c>
      <c r="E310" s="41">
        <f t="shared" si="50"/>
        <v>0.4654862678073774</v>
      </c>
      <c r="F310" s="41">
        <f t="shared" si="50"/>
        <v>0.45193596932571123</v>
      </c>
      <c r="G310" s="41">
        <f t="shared" si="50"/>
        <v>0.45435722306776</v>
      </c>
      <c r="H310" s="41">
        <f t="shared" si="50"/>
        <v>0.47004926746688402</v>
      </c>
      <c r="I310" s="41">
        <f t="shared" si="50"/>
        <v>0.46331214266244036</v>
      </c>
      <c r="J310" s="41">
        <f t="shared" si="50"/>
        <v>0.36861352996456137</v>
      </c>
      <c r="K310" s="41">
        <f t="shared" si="50"/>
        <v>0.3909457532837286</v>
      </c>
      <c r="L310" s="41">
        <f t="shared" si="50"/>
        <v>0.37709116934767917</v>
      </c>
      <c r="M310" s="41">
        <f t="shared" si="50"/>
        <v>0.4754467948802521</v>
      </c>
      <c r="N310" s="73">
        <f t="shared" si="50"/>
        <v>0.29037083203406322</v>
      </c>
    </row>
    <row r="311" spans="1:14" x14ac:dyDescent="0.25">
      <c r="A311" s="27" t="s">
        <v>80</v>
      </c>
      <c r="B311" s="41">
        <f t="shared" ref="B311:N311" si="51">B310/B309*100</f>
        <v>1.5259911357694971</v>
      </c>
      <c r="C311" s="41">
        <f t="shared" si="51"/>
        <v>1.6030054964348399</v>
      </c>
      <c r="D311" s="41">
        <f t="shared" si="51"/>
        <v>1.501835178734318</v>
      </c>
      <c r="E311" s="41">
        <f t="shared" si="51"/>
        <v>1.6338821646159809</v>
      </c>
      <c r="F311" s="41">
        <f t="shared" si="51"/>
        <v>1.5601887313064504</v>
      </c>
      <c r="G311" s="41">
        <f t="shared" si="51"/>
        <v>1.553219146711637</v>
      </c>
      <c r="H311" s="41">
        <f t="shared" si="51"/>
        <v>1.62979966422431</v>
      </c>
      <c r="I311" s="41">
        <f t="shared" si="51"/>
        <v>1.6063629429555206</v>
      </c>
      <c r="J311" s="41">
        <f t="shared" si="51"/>
        <v>1.2586839846926765</v>
      </c>
      <c r="K311" s="41">
        <f t="shared" si="51"/>
        <v>1.3286950923156591</v>
      </c>
      <c r="L311" s="41">
        <f t="shared" si="51"/>
        <v>1.3091511473052728</v>
      </c>
      <c r="M311" s="41">
        <f t="shared" si="51"/>
        <v>1.6944904767031841</v>
      </c>
      <c r="N311" s="73">
        <f t="shared" si="51"/>
        <v>1.0149058159062525</v>
      </c>
    </row>
    <row r="312" spans="1:14" x14ac:dyDescent="0.25">
      <c r="A312" s="27" t="s">
        <v>81</v>
      </c>
      <c r="B312" s="41">
        <f t="shared" ref="B312:N312" si="52">MIN(B270:B307)</f>
        <v>26.9</v>
      </c>
      <c r="C312" s="41">
        <f t="shared" si="52"/>
        <v>26.79</v>
      </c>
      <c r="D312" s="41">
        <f t="shared" si="52"/>
        <v>27.26</v>
      </c>
      <c r="E312" s="41">
        <f t="shared" si="52"/>
        <v>27.61</v>
      </c>
      <c r="F312" s="41">
        <f t="shared" si="52"/>
        <v>27.92</v>
      </c>
      <c r="G312" s="41">
        <f t="shared" si="52"/>
        <v>28.3</v>
      </c>
      <c r="H312" s="41">
        <f t="shared" si="52"/>
        <v>28.07</v>
      </c>
      <c r="I312" s="41">
        <f t="shared" si="52"/>
        <v>28.1</v>
      </c>
      <c r="J312" s="41">
        <f t="shared" si="52"/>
        <v>28.54</v>
      </c>
      <c r="K312" s="41">
        <f t="shared" si="52"/>
        <v>28.65</v>
      </c>
      <c r="L312" s="41">
        <f t="shared" si="52"/>
        <v>28.17</v>
      </c>
      <c r="M312" s="41">
        <f t="shared" si="52"/>
        <v>26.96</v>
      </c>
      <c r="N312" s="73">
        <f t="shared" si="52"/>
        <v>28.007499999999997</v>
      </c>
    </row>
    <row r="313" spans="1:14" x14ac:dyDescent="0.25">
      <c r="A313" s="27" t="s">
        <v>82</v>
      </c>
      <c r="B313" s="41">
        <f t="shared" ref="B313:N313" si="53">MAX(B270:B307)</f>
        <v>28.93</v>
      </c>
      <c r="C313" s="41">
        <f t="shared" si="53"/>
        <v>28.65</v>
      </c>
      <c r="D313" s="41">
        <f t="shared" si="53"/>
        <v>28.81</v>
      </c>
      <c r="E313" s="41">
        <f t="shared" si="53"/>
        <v>29.48</v>
      </c>
      <c r="F313" s="41">
        <f t="shared" si="53"/>
        <v>30.01</v>
      </c>
      <c r="G313" s="41">
        <f t="shared" si="53"/>
        <v>30.14</v>
      </c>
      <c r="H313" s="41">
        <f t="shared" si="53"/>
        <v>30.26</v>
      </c>
      <c r="I313" s="41">
        <f t="shared" si="53"/>
        <v>29.98</v>
      </c>
      <c r="J313" s="41">
        <f t="shared" si="53"/>
        <v>30</v>
      </c>
      <c r="K313" s="41">
        <f t="shared" si="53"/>
        <v>30.16</v>
      </c>
      <c r="L313" s="41">
        <f t="shared" si="53"/>
        <v>29.94</v>
      </c>
      <c r="M313" s="41">
        <f t="shared" si="53"/>
        <v>29.24</v>
      </c>
      <c r="N313" s="73">
        <f t="shared" si="53"/>
        <v>29.2</v>
      </c>
    </row>
    <row r="314" spans="1:14" x14ac:dyDescent="0.25">
      <c r="A314" s="27" t="s">
        <v>83</v>
      </c>
      <c r="B314" s="41">
        <f t="shared" ref="B314:N314" si="54">QUARTILE(B270:B307,1)</f>
        <v>27.42</v>
      </c>
      <c r="C314" s="41">
        <f t="shared" si="54"/>
        <v>27.31</v>
      </c>
      <c r="D314" s="41">
        <f t="shared" si="54"/>
        <v>27.7</v>
      </c>
      <c r="E314" s="41">
        <f t="shared" si="54"/>
        <v>28.22</v>
      </c>
      <c r="F314" s="41">
        <f t="shared" si="54"/>
        <v>28.592500000000001</v>
      </c>
      <c r="G314" s="41">
        <f t="shared" si="54"/>
        <v>28.97775</v>
      </c>
      <c r="H314" s="41">
        <f t="shared" si="54"/>
        <v>28.534500000000001</v>
      </c>
      <c r="I314" s="41">
        <f t="shared" si="54"/>
        <v>28.454999999999998</v>
      </c>
      <c r="J314" s="41">
        <f t="shared" si="54"/>
        <v>29.1145</v>
      </c>
      <c r="K314" s="41">
        <f t="shared" si="54"/>
        <v>29.127500000000001</v>
      </c>
      <c r="L314" s="41">
        <f t="shared" si="54"/>
        <v>28.535</v>
      </c>
      <c r="M314" s="41">
        <f t="shared" si="54"/>
        <v>27.79</v>
      </c>
      <c r="N314" s="73">
        <f t="shared" si="54"/>
        <v>28.436250000000001</v>
      </c>
    </row>
    <row r="315" spans="1:14" x14ac:dyDescent="0.25">
      <c r="A315" s="27" t="s">
        <v>84</v>
      </c>
      <c r="B315" s="41">
        <f t="shared" ref="B315:N315" si="55">QUARTILE(B270:B307,2)</f>
        <v>27.75</v>
      </c>
      <c r="C315" s="41">
        <f t="shared" si="55"/>
        <v>27.66</v>
      </c>
      <c r="D315" s="41">
        <f t="shared" si="55"/>
        <v>27.9</v>
      </c>
      <c r="E315" s="41">
        <f t="shared" si="55"/>
        <v>28.375</v>
      </c>
      <c r="F315" s="41">
        <f t="shared" si="55"/>
        <v>28.987000000000002</v>
      </c>
      <c r="G315" s="41">
        <f t="shared" si="55"/>
        <v>29.184999999999999</v>
      </c>
      <c r="H315" s="41">
        <f t="shared" si="55"/>
        <v>28.799999999999997</v>
      </c>
      <c r="I315" s="41">
        <f t="shared" si="55"/>
        <v>28.78</v>
      </c>
      <c r="J315" s="41">
        <f t="shared" si="55"/>
        <v>29.35</v>
      </c>
      <c r="K315" s="41">
        <f t="shared" si="55"/>
        <v>29.42</v>
      </c>
      <c r="L315" s="41">
        <f t="shared" si="55"/>
        <v>28.725000000000001</v>
      </c>
      <c r="M315" s="41">
        <f t="shared" si="55"/>
        <v>28.045000000000002</v>
      </c>
      <c r="N315" s="73">
        <f t="shared" si="55"/>
        <v>28.575833333333335</v>
      </c>
    </row>
    <row r="316" spans="1:14" x14ac:dyDescent="0.25">
      <c r="A316" s="27" t="s">
        <v>85</v>
      </c>
      <c r="B316" s="41">
        <f t="shared" ref="B316:N316" si="56">QUARTILE(B270:B307,3)</f>
        <v>27.98</v>
      </c>
      <c r="C316" s="41">
        <f t="shared" si="56"/>
        <v>27.94</v>
      </c>
      <c r="D316" s="41">
        <f t="shared" si="56"/>
        <v>28.09</v>
      </c>
      <c r="E316" s="41">
        <f t="shared" si="56"/>
        <v>28.899000000000001</v>
      </c>
      <c r="F316" s="41">
        <f t="shared" si="56"/>
        <v>29.217500000000001</v>
      </c>
      <c r="G316" s="41">
        <f t="shared" si="56"/>
        <v>29.547499999999999</v>
      </c>
      <c r="H316" s="41">
        <f t="shared" si="56"/>
        <v>29.137499999999999</v>
      </c>
      <c r="I316" s="41">
        <f t="shared" si="56"/>
        <v>29.142499999999998</v>
      </c>
      <c r="J316" s="41">
        <f t="shared" si="56"/>
        <v>29.465</v>
      </c>
      <c r="K316" s="41">
        <f t="shared" si="56"/>
        <v>29.7425</v>
      </c>
      <c r="L316" s="41">
        <f t="shared" si="56"/>
        <v>28.965</v>
      </c>
      <c r="M316" s="41">
        <f t="shared" si="56"/>
        <v>28.28</v>
      </c>
      <c r="N316" s="73">
        <f t="shared" si="56"/>
        <v>28.846041666666668</v>
      </c>
    </row>
    <row r="321" spans="1:1" x14ac:dyDescent="0.25">
      <c r="A321" s="37"/>
    </row>
    <row r="322" spans="1:1" x14ac:dyDescent="0.25">
      <c r="A322" s="37"/>
    </row>
    <row r="323" spans="1:1" x14ac:dyDescent="0.25">
      <c r="A323" s="37"/>
    </row>
    <row r="324" spans="1:1" x14ac:dyDescent="0.25">
      <c r="A324" s="37"/>
    </row>
    <row r="325" spans="1:1" x14ac:dyDescent="0.25">
      <c r="A325" s="37"/>
    </row>
    <row r="326" spans="1:1" x14ac:dyDescent="0.25">
      <c r="A326" s="37"/>
    </row>
    <row r="327" spans="1:1" x14ac:dyDescent="0.25">
      <c r="A327" s="37"/>
    </row>
    <row r="328" spans="1:1" x14ac:dyDescent="0.25">
      <c r="A328" s="37"/>
    </row>
    <row r="329" spans="1:1" x14ac:dyDescent="0.25">
      <c r="A329" s="37"/>
    </row>
    <row r="330" spans="1:1" x14ac:dyDescent="0.25">
      <c r="A330" s="37"/>
    </row>
    <row r="331" spans="1:1" x14ac:dyDescent="0.25">
      <c r="A331" s="37"/>
    </row>
    <row r="332" spans="1:1" x14ac:dyDescent="0.25">
      <c r="A332" s="37"/>
    </row>
    <row r="333" spans="1:1" x14ac:dyDescent="0.25">
      <c r="A333" s="37"/>
    </row>
    <row r="334" spans="1:1" x14ac:dyDescent="0.25">
      <c r="A334" s="37"/>
    </row>
    <row r="335" spans="1:1" x14ac:dyDescent="0.25">
      <c r="A335" s="37"/>
    </row>
    <row r="336" spans="1:1" x14ac:dyDescent="0.25">
      <c r="A336" s="37"/>
    </row>
    <row r="337" spans="1:1" x14ac:dyDescent="0.25">
      <c r="A337" s="37"/>
    </row>
    <row r="338" spans="1:1" x14ac:dyDescent="0.25">
      <c r="A338" s="37"/>
    </row>
    <row r="339" spans="1:1" x14ac:dyDescent="0.25">
      <c r="A339" s="37"/>
    </row>
    <row r="340" spans="1:1" x14ac:dyDescent="0.25">
      <c r="A340" s="37"/>
    </row>
    <row r="341" spans="1:1" x14ac:dyDescent="0.25">
      <c r="A341" s="37"/>
    </row>
    <row r="342" spans="1:1" x14ac:dyDescent="0.25">
      <c r="A342" s="37"/>
    </row>
    <row r="343" spans="1:1" x14ac:dyDescent="0.25">
      <c r="A343" s="37"/>
    </row>
    <row r="344" spans="1:1" x14ac:dyDescent="0.25">
      <c r="A344" s="37"/>
    </row>
    <row r="345" spans="1:1" x14ac:dyDescent="0.25">
      <c r="A345" s="37"/>
    </row>
    <row r="346" spans="1:1" x14ac:dyDescent="0.25">
      <c r="A346" s="37"/>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18"/>
  <sheetViews>
    <sheetView topLeftCell="A52" zoomScale="75" zoomScaleNormal="75" workbookViewId="0">
      <selection activeCell="I108" sqref="I108"/>
    </sheetView>
  </sheetViews>
  <sheetFormatPr defaultRowHeight="15" x14ac:dyDescent="0.25"/>
  <cols>
    <col min="2" max="14" width="9.140625" style="37"/>
  </cols>
  <sheetData>
    <row r="1" spans="1:14" ht="15.75" x14ac:dyDescent="0.25">
      <c r="A1" s="23" t="s">
        <v>148</v>
      </c>
    </row>
    <row r="2" spans="1:14" ht="15.75" x14ac:dyDescent="0.25">
      <c r="A2" s="24" t="s">
        <v>64</v>
      </c>
      <c r="B2" s="48" t="s">
        <v>65</v>
      </c>
      <c r="C2" s="48" t="s">
        <v>66</v>
      </c>
      <c r="D2" s="48" t="s">
        <v>67</v>
      </c>
      <c r="E2" s="48" t="s">
        <v>68</v>
      </c>
      <c r="F2" s="48" t="s">
        <v>69</v>
      </c>
      <c r="G2" s="48" t="s">
        <v>70</v>
      </c>
      <c r="H2" s="48" t="s">
        <v>71</v>
      </c>
      <c r="I2" s="48" t="s">
        <v>72</v>
      </c>
      <c r="J2" s="48" t="s">
        <v>73</v>
      </c>
      <c r="K2" s="48" t="s">
        <v>74</v>
      </c>
      <c r="L2" s="48" t="s">
        <v>75</v>
      </c>
      <c r="M2" s="48" t="s">
        <v>76</v>
      </c>
      <c r="N2" s="71" t="s">
        <v>77</v>
      </c>
    </row>
    <row r="3" spans="1:14" x14ac:dyDescent="0.25">
      <c r="A3" s="27">
        <v>2005</v>
      </c>
      <c r="B3" s="41"/>
      <c r="C3" s="41"/>
      <c r="D3" s="41"/>
      <c r="E3" s="41"/>
      <c r="F3" s="41"/>
      <c r="G3" s="41"/>
      <c r="H3" s="41"/>
      <c r="I3" s="41"/>
      <c r="J3" s="41"/>
      <c r="K3" s="41"/>
      <c r="L3" s="41"/>
      <c r="M3" s="41">
        <v>28.37</v>
      </c>
      <c r="N3" s="72"/>
    </row>
    <row r="4" spans="1:14" x14ac:dyDescent="0.25">
      <c r="A4" s="27">
        <v>2006</v>
      </c>
      <c r="B4" s="41">
        <v>28.45</v>
      </c>
      <c r="C4" s="41">
        <v>27.91</v>
      </c>
      <c r="D4" s="41">
        <v>27.92</v>
      </c>
      <c r="E4" s="41">
        <v>28.58</v>
      </c>
      <c r="F4" s="41">
        <v>28.04</v>
      </c>
      <c r="G4" s="41">
        <v>28.4</v>
      </c>
      <c r="H4" s="41">
        <v>28.88</v>
      </c>
      <c r="I4" s="41">
        <v>29.07</v>
      </c>
      <c r="J4" s="41">
        <v>28.89</v>
      </c>
      <c r="K4" s="41">
        <v>28.84</v>
      </c>
      <c r="L4" s="41">
        <v>28.11</v>
      </c>
      <c r="M4" s="41">
        <v>28.68</v>
      </c>
      <c r="N4" s="72">
        <f t="shared" ref="N4:N12" si="0">AVERAGE(B4:M4)</f>
        <v>28.480833333333333</v>
      </c>
    </row>
    <row r="5" spans="1:14" x14ac:dyDescent="0.25">
      <c r="A5" s="27">
        <v>2007</v>
      </c>
      <c r="B5" s="41">
        <v>28.64</v>
      </c>
      <c r="C5" s="41">
        <v>28.55</v>
      </c>
      <c r="D5" s="41">
        <v>28.22</v>
      </c>
      <c r="E5" s="41">
        <v>28.49</v>
      </c>
      <c r="F5" s="41">
        <v>28.27</v>
      </c>
      <c r="G5" s="41">
        <v>27.64</v>
      </c>
      <c r="H5" s="41">
        <v>28.27</v>
      </c>
      <c r="I5" s="41">
        <v>27.92</v>
      </c>
      <c r="J5" s="41">
        <v>27.69</v>
      </c>
      <c r="K5" s="41">
        <v>26.77</v>
      </c>
      <c r="L5" s="41">
        <v>26.74</v>
      </c>
      <c r="M5" s="41">
        <v>27.73</v>
      </c>
      <c r="N5" s="72">
        <f t="shared" si="0"/>
        <v>27.910833333333333</v>
      </c>
    </row>
    <row r="6" spans="1:14" x14ac:dyDescent="0.25">
      <c r="A6" s="27">
        <v>2008</v>
      </c>
      <c r="B6" s="41">
        <v>27.73</v>
      </c>
      <c r="C6" s="41">
        <v>27.82</v>
      </c>
      <c r="D6" s="41">
        <v>27.91</v>
      </c>
      <c r="E6" s="41">
        <v>28.26</v>
      </c>
      <c r="F6" s="41">
        <v>28.12</v>
      </c>
      <c r="G6" s="41">
        <v>28.2</v>
      </c>
      <c r="H6" s="41">
        <v>28.26</v>
      </c>
      <c r="I6" s="41">
        <v>28.28</v>
      </c>
      <c r="J6" s="41">
        <v>27.91</v>
      </c>
      <c r="K6" s="41">
        <v>27.69</v>
      </c>
      <c r="L6" s="41">
        <v>27.82</v>
      </c>
      <c r="M6" s="41">
        <v>27.78</v>
      </c>
      <c r="N6" s="72">
        <f t="shared" si="0"/>
        <v>27.981666666666666</v>
      </c>
    </row>
    <row r="7" spans="1:14" x14ac:dyDescent="0.25">
      <c r="A7" s="27">
        <v>2009</v>
      </c>
      <c r="B7" s="41">
        <v>27.76</v>
      </c>
      <c r="C7" s="41">
        <v>27.74</v>
      </c>
      <c r="D7" s="41">
        <v>27.61</v>
      </c>
      <c r="E7" s="41">
        <v>28.97</v>
      </c>
      <c r="F7" s="41">
        <v>28.14</v>
      </c>
      <c r="G7" s="41">
        <v>28.48</v>
      </c>
      <c r="H7" s="41">
        <v>28.56</v>
      </c>
      <c r="I7" s="41">
        <v>28.72</v>
      </c>
      <c r="J7" s="41">
        <v>28.99</v>
      </c>
      <c r="K7" s="41">
        <v>28.86</v>
      </c>
      <c r="L7" s="41">
        <v>28.66</v>
      </c>
      <c r="M7" s="41">
        <v>29.41</v>
      </c>
      <c r="N7" s="72">
        <f t="shared" si="0"/>
        <v>28.491666666666671</v>
      </c>
    </row>
    <row r="8" spans="1:14" x14ac:dyDescent="0.25">
      <c r="A8" s="27">
        <v>2010</v>
      </c>
      <c r="B8" s="41">
        <v>29.01</v>
      </c>
      <c r="C8" s="41">
        <v>29.3</v>
      </c>
      <c r="D8" s="41">
        <v>28.99</v>
      </c>
      <c r="E8" s="41">
        <v>30.27</v>
      </c>
      <c r="F8" s="41">
        <v>29.45</v>
      </c>
      <c r="G8" s="41">
        <v>28.85</v>
      </c>
      <c r="H8" s="41">
        <v>28.3</v>
      </c>
      <c r="I8" s="41">
        <v>28.2</v>
      </c>
      <c r="J8" s="41">
        <v>27.62</v>
      </c>
      <c r="K8" s="41">
        <v>27.34</v>
      </c>
      <c r="L8" s="41">
        <v>26.99</v>
      </c>
      <c r="M8" s="41">
        <v>27.22</v>
      </c>
      <c r="N8" s="72">
        <f t="shared" si="0"/>
        <v>28.461666666666662</v>
      </c>
    </row>
    <row r="9" spans="1:14" x14ac:dyDescent="0.25">
      <c r="A9" s="27">
        <v>2011</v>
      </c>
      <c r="B9" s="41">
        <v>27.57</v>
      </c>
      <c r="C9" s="41">
        <v>28.57</v>
      </c>
      <c r="D9" s="41">
        <v>27.6</v>
      </c>
      <c r="E9" s="41">
        <v>27.98</v>
      </c>
      <c r="F9" s="41">
        <v>28.72</v>
      </c>
      <c r="G9" s="41">
        <v>28.52</v>
      </c>
      <c r="H9" s="41">
        <v>28.59</v>
      </c>
      <c r="I9" s="41">
        <v>28.57</v>
      </c>
      <c r="J9" s="41">
        <v>28.6</v>
      </c>
      <c r="K9" s="41">
        <v>27.26</v>
      </c>
      <c r="L9" s="41">
        <v>27.47</v>
      </c>
      <c r="M9" s="41">
        <v>27.85</v>
      </c>
      <c r="N9" s="72">
        <f t="shared" si="0"/>
        <v>28.108333333333338</v>
      </c>
    </row>
    <row r="10" spans="1:14" x14ac:dyDescent="0.25">
      <c r="A10" s="27">
        <v>2012</v>
      </c>
      <c r="B10" s="41">
        <v>28.25</v>
      </c>
      <c r="C10" s="41">
        <v>28.63</v>
      </c>
      <c r="D10" s="41">
        <v>27.98</v>
      </c>
      <c r="E10" s="41">
        <v>28.37</v>
      </c>
      <c r="F10" s="41">
        <v>29.18</v>
      </c>
      <c r="G10" s="41">
        <v>29.24</v>
      </c>
      <c r="H10" s="41">
        <v>29.338000000000001</v>
      </c>
      <c r="I10" s="41">
        <v>29.18</v>
      </c>
      <c r="J10" s="41">
        <v>29.100999999999999</v>
      </c>
      <c r="K10" s="41">
        <v>28.417999999999999</v>
      </c>
      <c r="L10" s="41">
        <v>28.588999999999999</v>
      </c>
      <c r="M10" s="41">
        <v>28.713999999999999</v>
      </c>
      <c r="N10" s="72">
        <f t="shared" si="0"/>
        <v>28.749166666666667</v>
      </c>
    </row>
    <row r="11" spans="1:14" x14ac:dyDescent="0.25">
      <c r="A11" s="27">
        <v>2013</v>
      </c>
      <c r="B11" s="41">
        <v>28.734000000000002</v>
      </c>
      <c r="C11" s="41">
        <v>28.428000000000001</v>
      </c>
      <c r="D11" s="41">
        <v>27.834</v>
      </c>
      <c r="E11" s="41">
        <v>28.927</v>
      </c>
      <c r="F11" s="41">
        <v>28.664000000000001</v>
      </c>
      <c r="G11" s="41">
        <v>28.302</v>
      </c>
      <c r="H11" s="41">
        <v>28.422999999999998</v>
      </c>
      <c r="I11" s="41">
        <v>28.446000000000002</v>
      </c>
      <c r="J11" s="41">
        <v>28.12</v>
      </c>
      <c r="K11" s="41">
        <v>28.175999999999998</v>
      </c>
      <c r="L11" s="41">
        <v>28.471</v>
      </c>
      <c r="M11" s="41">
        <v>28.8</v>
      </c>
      <c r="N11" s="72">
        <f t="shared" si="0"/>
        <v>28.443749999999998</v>
      </c>
    </row>
    <row r="12" spans="1:14" x14ac:dyDescent="0.25">
      <c r="A12" s="27">
        <v>2014</v>
      </c>
      <c r="B12" s="41">
        <v>28.771999999999998</v>
      </c>
      <c r="C12" s="41">
        <v>28.593</v>
      </c>
      <c r="D12" s="41">
        <v>28.597000000000001</v>
      </c>
      <c r="E12" s="41">
        <v>29.164000000000001</v>
      </c>
      <c r="F12" s="41">
        <v>29.077000000000002</v>
      </c>
      <c r="G12" s="41">
        <v>29.177</v>
      </c>
      <c r="H12" s="41">
        <v>29.498000000000001</v>
      </c>
      <c r="I12" s="41">
        <v>29.251999999999999</v>
      </c>
      <c r="J12" s="41">
        <v>28.754000000000001</v>
      </c>
      <c r="K12" s="41">
        <v>28.443999999999999</v>
      </c>
      <c r="L12" s="41">
        <v>28.722000000000001</v>
      </c>
      <c r="M12" s="41">
        <v>28.96</v>
      </c>
      <c r="N12" s="72">
        <f t="shared" si="0"/>
        <v>28.9175</v>
      </c>
    </row>
    <row r="13" spans="1:14" x14ac:dyDescent="0.25">
      <c r="A13" s="27">
        <v>2015</v>
      </c>
      <c r="B13" s="41">
        <v>29.03</v>
      </c>
      <c r="C13" s="41">
        <v>29.042999999999999</v>
      </c>
      <c r="D13" s="41">
        <v>28.568999999999999</v>
      </c>
      <c r="E13" s="41">
        <v>28.715</v>
      </c>
      <c r="F13" s="41"/>
      <c r="G13" s="41"/>
      <c r="H13" s="41"/>
      <c r="I13" s="41"/>
      <c r="J13" s="41"/>
      <c r="K13" s="41"/>
      <c r="L13" s="41"/>
      <c r="M13" s="41"/>
      <c r="N13" s="72"/>
    </row>
    <row r="14" spans="1:14" x14ac:dyDescent="0.25">
      <c r="A14" s="27">
        <v>2016</v>
      </c>
      <c r="B14" s="41"/>
      <c r="C14" s="41"/>
      <c r="D14" s="41"/>
      <c r="E14" s="41"/>
      <c r="F14" s="41"/>
      <c r="G14" s="41"/>
      <c r="H14" s="41"/>
      <c r="I14" s="41"/>
      <c r="J14" s="41"/>
      <c r="K14" s="41"/>
      <c r="L14" s="41"/>
      <c r="M14" s="41"/>
      <c r="N14" s="72"/>
    </row>
    <row r="15" spans="1:14" x14ac:dyDescent="0.25">
      <c r="A15" s="27">
        <v>2017</v>
      </c>
      <c r="B15" s="41"/>
      <c r="C15" s="41"/>
      <c r="D15" s="41"/>
      <c r="E15" s="41"/>
      <c r="F15" s="41"/>
      <c r="G15" s="41"/>
      <c r="H15" s="41"/>
      <c r="I15" s="41"/>
      <c r="J15" s="41"/>
      <c r="K15" s="41"/>
      <c r="L15" s="41"/>
      <c r="M15" s="41"/>
      <c r="N15" s="72"/>
    </row>
    <row r="16" spans="1:14" x14ac:dyDescent="0.25">
      <c r="A16" s="27">
        <v>2018</v>
      </c>
      <c r="B16" s="41"/>
      <c r="C16" s="41"/>
      <c r="D16" s="41"/>
      <c r="E16" s="41"/>
      <c r="F16" s="41"/>
      <c r="G16" s="41"/>
      <c r="H16" s="41"/>
      <c r="I16" s="41"/>
      <c r="J16" s="41"/>
      <c r="K16" s="41"/>
      <c r="L16" s="41"/>
      <c r="M16" s="41"/>
      <c r="N16" s="72"/>
    </row>
    <row r="17" spans="1:14" x14ac:dyDescent="0.25">
      <c r="A17" s="27">
        <v>2019</v>
      </c>
      <c r="B17" s="41"/>
      <c r="C17" s="41"/>
      <c r="D17" s="41"/>
      <c r="E17" s="41"/>
      <c r="F17" s="41"/>
      <c r="G17" s="41"/>
      <c r="H17" s="41"/>
      <c r="I17" s="41"/>
      <c r="J17" s="41"/>
      <c r="K17" s="41"/>
      <c r="L17" s="41"/>
      <c r="M17" s="41"/>
      <c r="N17" s="72"/>
    </row>
    <row r="18" spans="1:14" x14ac:dyDescent="0.25">
      <c r="A18" s="27">
        <v>2020</v>
      </c>
      <c r="B18" s="41"/>
      <c r="C18" s="41"/>
      <c r="D18" s="41"/>
      <c r="E18" s="41"/>
      <c r="F18" s="41"/>
      <c r="G18" s="41"/>
      <c r="H18" s="41"/>
      <c r="I18" s="41"/>
      <c r="J18" s="41"/>
      <c r="K18" s="41"/>
      <c r="L18" s="41"/>
      <c r="M18" s="41"/>
      <c r="N18" s="72"/>
    </row>
    <row r="19" spans="1:14" x14ac:dyDescent="0.25">
      <c r="A19" s="3"/>
      <c r="N19" s="75"/>
    </row>
    <row r="20" spans="1:14" x14ac:dyDescent="0.25">
      <c r="A20" s="27" t="s">
        <v>78</v>
      </c>
      <c r="B20" s="41">
        <f t="shared" ref="B20:N20" si="1">AVERAGE(B3:B18)</f>
        <v>28.394600000000004</v>
      </c>
      <c r="C20" s="41">
        <f t="shared" si="1"/>
        <v>28.458399999999994</v>
      </c>
      <c r="D20" s="41">
        <f t="shared" si="1"/>
        <v>28.123000000000001</v>
      </c>
      <c r="E20" s="41">
        <f t="shared" si="1"/>
        <v>28.772599999999994</v>
      </c>
      <c r="F20" s="41">
        <f t="shared" si="1"/>
        <v>28.629000000000001</v>
      </c>
      <c r="G20" s="41">
        <f t="shared" si="1"/>
        <v>28.534333333333336</v>
      </c>
      <c r="H20" s="41">
        <f t="shared" si="1"/>
        <v>28.679888888888893</v>
      </c>
      <c r="I20" s="41">
        <f t="shared" si="1"/>
        <v>28.626444444444441</v>
      </c>
      <c r="J20" s="41">
        <f t="shared" si="1"/>
        <v>28.408333333333331</v>
      </c>
      <c r="K20" s="41">
        <f t="shared" si="1"/>
        <v>27.977555555555554</v>
      </c>
      <c r="L20" s="41">
        <f t="shared" si="1"/>
        <v>27.952444444444446</v>
      </c>
      <c r="M20" s="41">
        <f t="shared" si="1"/>
        <v>28.351400000000002</v>
      </c>
      <c r="N20" s="72">
        <f t="shared" si="1"/>
        <v>28.393935185185185</v>
      </c>
    </row>
    <row r="21" spans="1:14" x14ac:dyDescent="0.25">
      <c r="A21" s="27" t="s">
        <v>79</v>
      </c>
      <c r="B21" s="41">
        <f t="shared" ref="B21:N21" si="2">STDEV(B3:B18)</f>
        <v>0.54248895534072095</v>
      </c>
      <c r="C21" s="41">
        <f t="shared" si="2"/>
        <v>0.51031323713970056</v>
      </c>
      <c r="D21" s="41">
        <f t="shared" si="2"/>
        <v>0.46090924630921959</v>
      </c>
      <c r="E21" s="41">
        <f t="shared" si="2"/>
        <v>0.63522020678746582</v>
      </c>
      <c r="F21" s="41">
        <f t="shared" si="2"/>
        <v>0.51983843643963068</v>
      </c>
      <c r="G21" s="41">
        <f t="shared" si="2"/>
        <v>0.49967789624917347</v>
      </c>
      <c r="H21" s="41">
        <f t="shared" si="2"/>
        <v>0.46361849737808286</v>
      </c>
      <c r="I21" s="41">
        <f t="shared" si="2"/>
        <v>0.46635906528958687</v>
      </c>
      <c r="J21" s="41">
        <f t="shared" si="2"/>
        <v>0.57828323510196911</v>
      </c>
      <c r="K21" s="41">
        <f t="shared" si="2"/>
        <v>0.74462257404525223</v>
      </c>
      <c r="L21" s="41">
        <f t="shared" si="2"/>
        <v>0.74484832535072454</v>
      </c>
      <c r="M21" s="41">
        <f t="shared" si="2"/>
        <v>0.68118984138050687</v>
      </c>
      <c r="N21" s="72">
        <f t="shared" si="2"/>
        <v>0.33715769106157922</v>
      </c>
    </row>
    <row r="22" spans="1:14" x14ac:dyDescent="0.25">
      <c r="A22" s="27" t="s">
        <v>80</v>
      </c>
      <c r="B22" s="41">
        <f t="shared" ref="B22:N22" si="3">B21/B20*100</f>
        <v>1.9105356488230889</v>
      </c>
      <c r="C22" s="41">
        <f t="shared" si="3"/>
        <v>1.7931901903821039</v>
      </c>
      <c r="D22" s="41">
        <f t="shared" si="3"/>
        <v>1.6389049756754952</v>
      </c>
      <c r="E22" s="41">
        <f t="shared" si="3"/>
        <v>2.2077261241162285</v>
      </c>
      <c r="F22" s="41">
        <f t="shared" si="3"/>
        <v>1.8157757394237684</v>
      </c>
      <c r="G22" s="41">
        <f t="shared" si="3"/>
        <v>1.7511462083659688</v>
      </c>
      <c r="H22" s="41">
        <f t="shared" si="3"/>
        <v>1.6165282200855982</v>
      </c>
      <c r="I22" s="41">
        <f t="shared" si="3"/>
        <v>1.6291197678938207</v>
      </c>
      <c r="J22" s="41">
        <f t="shared" si="3"/>
        <v>2.0356112705261453</v>
      </c>
      <c r="K22" s="41">
        <f t="shared" si="3"/>
        <v>2.6614997602869246</v>
      </c>
      <c r="L22" s="41">
        <f t="shared" si="3"/>
        <v>2.6646983480500692</v>
      </c>
      <c r="M22" s="41">
        <f t="shared" si="3"/>
        <v>2.402667386374242</v>
      </c>
      <c r="N22" s="72">
        <f t="shared" si="3"/>
        <v>1.1874285436753922</v>
      </c>
    </row>
    <row r="23" spans="1:14" x14ac:dyDescent="0.25">
      <c r="A23" s="27" t="s">
        <v>81</v>
      </c>
      <c r="B23" s="41">
        <f t="shared" ref="B23:N23" si="4">MIN(B3:B18)</f>
        <v>27.57</v>
      </c>
      <c r="C23" s="41">
        <f t="shared" si="4"/>
        <v>27.74</v>
      </c>
      <c r="D23" s="41">
        <f t="shared" si="4"/>
        <v>27.6</v>
      </c>
      <c r="E23" s="41">
        <f t="shared" si="4"/>
        <v>27.98</v>
      </c>
      <c r="F23" s="41">
        <f t="shared" si="4"/>
        <v>28.04</v>
      </c>
      <c r="G23" s="41">
        <f t="shared" si="4"/>
        <v>27.64</v>
      </c>
      <c r="H23" s="41">
        <f t="shared" si="4"/>
        <v>28.26</v>
      </c>
      <c r="I23" s="41">
        <f t="shared" si="4"/>
        <v>27.92</v>
      </c>
      <c r="J23" s="41">
        <f t="shared" si="4"/>
        <v>27.62</v>
      </c>
      <c r="K23" s="41">
        <f t="shared" si="4"/>
        <v>26.77</v>
      </c>
      <c r="L23" s="41">
        <f t="shared" si="4"/>
        <v>26.74</v>
      </c>
      <c r="M23" s="41">
        <f t="shared" si="4"/>
        <v>27.22</v>
      </c>
      <c r="N23" s="72">
        <f t="shared" si="4"/>
        <v>27.910833333333333</v>
      </c>
    </row>
    <row r="24" spans="1:14" x14ac:dyDescent="0.25">
      <c r="A24" s="27" t="s">
        <v>82</v>
      </c>
      <c r="B24" s="41">
        <f t="shared" ref="B24:N24" si="5">MAX(B3:B18)</f>
        <v>29.03</v>
      </c>
      <c r="C24" s="41">
        <f t="shared" si="5"/>
        <v>29.3</v>
      </c>
      <c r="D24" s="41">
        <f t="shared" si="5"/>
        <v>28.99</v>
      </c>
      <c r="E24" s="41">
        <f t="shared" si="5"/>
        <v>30.27</v>
      </c>
      <c r="F24" s="41">
        <f t="shared" si="5"/>
        <v>29.45</v>
      </c>
      <c r="G24" s="41">
        <f t="shared" si="5"/>
        <v>29.24</v>
      </c>
      <c r="H24" s="41">
        <f t="shared" si="5"/>
        <v>29.498000000000001</v>
      </c>
      <c r="I24" s="41">
        <f t="shared" si="5"/>
        <v>29.251999999999999</v>
      </c>
      <c r="J24" s="41">
        <f t="shared" si="5"/>
        <v>29.100999999999999</v>
      </c>
      <c r="K24" s="41">
        <f t="shared" si="5"/>
        <v>28.86</v>
      </c>
      <c r="L24" s="41">
        <f t="shared" si="5"/>
        <v>28.722000000000001</v>
      </c>
      <c r="M24" s="41">
        <f t="shared" si="5"/>
        <v>29.41</v>
      </c>
      <c r="N24" s="72">
        <f t="shared" si="5"/>
        <v>28.9175</v>
      </c>
    </row>
    <row r="25" spans="1:14" x14ac:dyDescent="0.25">
      <c r="A25" s="27" t="s">
        <v>83</v>
      </c>
      <c r="B25" s="41">
        <f t="shared" ref="B25:N25" si="6">QUARTILE(B3:B18,1)</f>
        <v>27.8825</v>
      </c>
      <c r="C25" s="41">
        <f t="shared" si="6"/>
        <v>28.0395</v>
      </c>
      <c r="D25" s="41">
        <f t="shared" si="6"/>
        <v>27.853000000000002</v>
      </c>
      <c r="E25" s="41">
        <f t="shared" si="6"/>
        <v>28.4</v>
      </c>
      <c r="F25" s="41">
        <f t="shared" si="6"/>
        <v>28.14</v>
      </c>
      <c r="G25" s="41">
        <f t="shared" si="6"/>
        <v>28.302</v>
      </c>
      <c r="H25" s="41">
        <f t="shared" si="6"/>
        <v>28.3</v>
      </c>
      <c r="I25" s="41">
        <f t="shared" si="6"/>
        <v>28.28</v>
      </c>
      <c r="J25" s="41">
        <f t="shared" si="6"/>
        <v>27.91</v>
      </c>
      <c r="K25" s="41">
        <f t="shared" si="6"/>
        <v>27.34</v>
      </c>
      <c r="L25" s="41">
        <f t="shared" si="6"/>
        <v>27.47</v>
      </c>
      <c r="M25" s="41">
        <f t="shared" si="6"/>
        <v>27.797499999999999</v>
      </c>
      <c r="N25" s="72">
        <f t="shared" si="6"/>
        <v>28.108333333333338</v>
      </c>
    </row>
    <row r="26" spans="1:14" x14ac:dyDescent="0.25">
      <c r="A26" s="27" t="s">
        <v>84</v>
      </c>
      <c r="B26" s="41">
        <f t="shared" ref="B26:N26" si="7">QUARTILE(B3:B18,2)</f>
        <v>28.545000000000002</v>
      </c>
      <c r="C26" s="41">
        <f t="shared" si="7"/>
        <v>28.560000000000002</v>
      </c>
      <c r="D26" s="41">
        <f t="shared" si="7"/>
        <v>27.950000000000003</v>
      </c>
      <c r="E26" s="41">
        <f t="shared" si="7"/>
        <v>28.647500000000001</v>
      </c>
      <c r="F26" s="41">
        <f t="shared" si="7"/>
        <v>28.664000000000001</v>
      </c>
      <c r="G26" s="41">
        <f t="shared" si="7"/>
        <v>28.48</v>
      </c>
      <c r="H26" s="41">
        <f t="shared" si="7"/>
        <v>28.56</v>
      </c>
      <c r="I26" s="41">
        <f t="shared" si="7"/>
        <v>28.57</v>
      </c>
      <c r="J26" s="41">
        <f t="shared" si="7"/>
        <v>28.6</v>
      </c>
      <c r="K26" s="41">
        <f t="shared" si="7"/>
        <v>28.175999999999998</v>
      </c>
      <c r="L26" s="41">
        <f t="shared" si="7"/>
        <v>28.11</v>
      </c>
      <c r="M26" s="41">
        <f t="shared" si="7"/>
        <v>28.524999999999999</v>
      </c>
      <c r="N26" s="72">
        <f t="shared" si="7"/>
        <v>28.461666666666662</v>
      </c>
    </row>
    <row r="27" spans="1:14" x14ac:dyDescent="0.25">
      <c r="A27" s="27" t="s">
        <v>85</v>
      </c>
      <c r="B27" s="41">
        <f t="shared" ref="B27:N27" si="8">QUARTILE(B3:B18,3)</f>
        <v>28.762499999999999</v>
      </c>
      <c r="C27" s="41">
        <f t="shared" si="8"/>
        <v>28.620750000000001</v>
      </c>
      <c r="D27" s="41">
        <f t="shared" si="8"/>
        <v>28.481749999999998</v>
      </c>
      <c r="E27" s="41">
        <f t="shared" si="8"/>
        <v>28.959249999999997</v>
      </c>
      <c r="F27" s="41">
        <f t="shared" si="8"/>
        <v>29.077000000000002</v>
      </c>
      <c r="G27" s="41">
        <f t="shared" si="8"/>
        <v>28.85</v>
      </c>
      <c r="H27" s="41">
        <f t="shared" si="8"/>
        <v>28.88</v>
      </c>
      <c r="I27" s="41">
        <f t="shared" si="8"/>
        <v>29.07</v>
      </c>
      <c r="J27" s="41">
        <f t="shared" si="8"/>
        <v>28.89</v>
      </c>
      <c r="K27" s="41">
        <f t="shared" si="8"/>
        <v>28.443999999999999</v>
      </c>
      <c r="L27" s="41">
        <f t="shared" si="8"/>
        <v>28.588999999999999</v>
      </c>
      <c r="M27" s="41">
        <f t="shared" si="8"/>
        <v>28.778500000000001</v>
      </c>
      <c r="N27" s="72">
        <f t="shared" si="8"/>
        <v>28.491666666666671</v>
      </c>
    </row>
    <row r="30" spans="1:14" ht="15.75" x14ac:dyDescent="0.25">
      <c r="A30" s="23" t="s">
        <v>6</v>
      </c>
    </row>
    <row r="31" spans="1:14" ht="15.75" x14ac:dyDescent="0.25">
      <c r="A31" s="24" t="s">
        <v>64</v>
      </c>
      <c r="B31" s="48" t="s">
        <v>65</v>
      </c>
      <c r="C31" s="48" t="s">
        <v>66</v>
      </c>
      <c r="D31" s="48" t="s">
        <v>67</v>
      </c>
      <c r="E31" s="48" t="s">
        <v>68</v>
      </c>
      <c r="F31" s="48" t="s">
        <v>69</v>
      </c>
      <c r="G31" s="48" t="s">
        <v>70</v>
      </c>
      <c r="H31" s="48" t="s">
        <v>71</v>
      </c>
      <c r="I31" s="48" t="s">
        <v>72</v>
      </c>
      <c r="J31" s="48" t="s">
        <v>73</v>
      </c>
      <c r="K31" s="48" t="s">
        <v>74</v>
      </c>
      <c r="L31" s="48" t="s">
        <v>75</v>
      </c>
      <c r="M31" s="48" t="s">
        <v>76</v>
      </c>
      <c r="N31" s="71" t="s">
        <v>77</v>
      </c>
    </row>
    <row r="32" spans="1:14" x14ac:dyDescent="0.25">
      <c r="A32" s="27">
        <v>2001</v>
      </c>
      <c r="B32" s="41"/>
      <c r="C32" s="41"/>
      <c r="D32" s="41"/>
      <c r="E32" s="41"/>
      <c r="F32" s="41"/>
      <c r="G32" s="41"/>
      <c r="H32" s="41"/>
      <c r="I32" s="41"/>
      <c r="J32" s="41"/>
      <c r="K32" s="41"/>
      <c r="L32" s="41"/>
      <c r="M32" s="41">
        <v>28.05</v>
      </c>
      <c r="N32" s="72"/>
    </row>
    <row r="33" spans="1:14" x14ac:dyDescent="0.25">
      <c r="A33" s="27">
        <v>2002</v>
      </c>
      <c r="B33" s="41">
        <v>28.72</v>
      </c>
      <c r="C33" s="41">
        <v>29.3</v>
      </c>
      <c r="D33" s="41">
        <v>29.14</v>
      </c>
      <c r="E33" s="41">
        <v>29.12</v>
      </c>
      <c r="F33" s="41">
        <v>29.17</v>
      </c>
      <c r="G33" s="41"/>
      <c r="H33" s="41"/>
      <c r="I33" s="41"/>
      <c r="J33" s="41"/>
      <c r="K33" s="41"/>
      <c r="L33" s="41"/>
      <c r="M33" s="41">
        <v>29.35</v>
      </c>
      <c r="N33" s="72"/>
    </row>
    <row r="34" spans="1:14" x14ac:dyDescent="0.25">
      <c r="A34" s="27">
        <v>2003</v>
      </c>
      <c r="B34" s="41">
        <v>29.65</v>
      </c>
      <c r="C34" s="41">
        <v>29.14</v>
      </c>
      <c r="D34" s="41">
        <v>29.42</v>
      </c>
      <c r="E34" s="41">
        <v>29.41</v>
      </c>
      <c r="F34" s="41">
        <v>28.92</v>
      </c>
      <c r="G34" s="41">
        <v>28.08</v>
      </c>
      <c r="H34" s="41">
        <v>28.51</v>
      </c>
      <c r="I34" s="41">
        <v>28.91</v>
      </c>
      <c r="J34" s="41">
        <v>29.12</v>
      </c>
      <c r="K34" s="41">
        <v>27.87</v>
      </c>
      <c r="L34" s="41">
        <v>28.27</v>
      </c>
      <c r="M34" s="41">
        <v>28.53</v>
      </c>
      <c r="N34" s="72">
        <f t="shared" ref="N34" si="9">AVERAGE(B34:M34)</f>
        <v>28.819166666666661</v>
      </c>
    </row>
    <row r="35" spans="1:14" x14ac:dyDescent="0.25">
      <c r="A35" s="27">
        <v>2004</v>
      </c>
      <c r="B35" s="41">
        <v>28.92</v>
      </c>
      <c r="C35" s="41">
        <v>29.15</v>
      </c>
      <c r="D35" s="41">
        <v>28.86</v>
      </c>
      <c r="E35" s="41">
        <v>29.43</v>
      </c>
      <c r="F35" s="41">
        <v>28.28</v>
      </c>
      <c r="G35" s="41">
        <v>28.17</v>
      </c>
      <c r="H35" s="41">
        <v>28.69</v>
      </c>
      <c r="I35" s="41">
        <v>28.72</v>
      </c>
      <c r="J35" s="41">
        <v>28.49</v>
      </c>
      <c r="K35" s="41">
        <v>28.01</v>
      </c>
      <c r="L35" s="41">
        <v>28.42</v>
      </c>
      <c r="M35" s="41">
        <v>29.37</v>
      </c>
      <c r="N35" s="72"/>
    </row>
    <row r="36" spans="1:14" x14ac:dyDescent="0.25">
      <c r="A36" s="27">
        <v>2005</v>
      </c>
      <c r="B36" s="41">
        <v>29.53</v>
      </c>
      <c r="C36" s="41">
        <v>29</v>
      </c>
      <c r="D36" s="41">
        <v>29.73</v>
      </c>
      <c r="E36" s="41">
        <v>29.42</v>
      </c>
      <c r="F36" s="41">
        <v>29.84</v>
      </c>
      <c r="G36" s="41">
        <v>29.14</v>
      </c>
      <c r="H36" s="41">
        <v>29.66</v>
      </c>
      <c r="I36" s="41">
        <v>29.62</v>
      </c>
      <c r="J36" s="41">
        <v>28.99</v>
      </c>
      <c r="K36" s="41">
        <v>26.69</v>
      </c>
      <c r="L36" s="41">
        <v>27.6</v>
      </c>
      <c r="M36" s="41">
        <v>28.57</v>
      </c>
      <c r="N36" s="72">
        <f t="shared" ref="N36:N42" si="10">AVERAGE(B36:M36)</f>
        <v>28.982500000000002</v>
      </c>
    </row>
    <row r="37" spans="1:14" x14ac:dyDescent="0.25">
      <c r="A37" s="27">
        <v>2006</v>
      </c>
      <c r="B37" s="41">
        <v>28.97</v>
      </c>
      <c r="C37" s="41">
        <v>28.64</v>
      </c>
      <c r="D37" s="41">
        <v>28.6</v>
      </c>
      <c r="E37" s="41">
        <v>28.81</v>
      </c>
      <c r="F37" s="41">
        <v>28.64</v>
      </c>
      <c r="G37" s="41">
        <v>28.58</v>
      </c>
      <c r="H37" s="41">
        <v>29.46</v>
      </c>
      <c r="I37" s="41">
        <v>29.49</v>
      </c>
      <c r="J37" s="41">
        <v>29.45</v>
      </c>
      <c r="K37" s="41">
        <v>29.19</v>
      </c>
      <c r="L37" s="41">
        <v>28.55</v>
      </c>
      <c r="M37" s="41">
        <v>28.94</v>
      </c>
      <c r="N37" s="72">
        <f t="shared" si="10"/>
        <v>28.943333333333339</v>
      </c>
    </row>
    <row r="38" spans="1:14" x14ac:dyDescent="0.25">
      <c r="A38" s="27">
        <v>2007</v>
      </c>
      <c r="B38" s="41">
        <v>29.04</v>
      </c>
      <c r="C38" s="41">
        <v>29.05</v>
      </c>
      <c r="D38" s="41">
        <v>28.66</v>
      </c>
      <c r="E38" s="41">
        <v>28.46</v>
      </c>
      <c r="F38" s="41">
        <v>28</v>
      </c>
      <c r="G38" s="41">
        <v>27.47</v>
      </c>
      <c r="H38" s="41">
        <v>28.58</v>
      </c>
      <c r="I38" s="41">
        <v>28.17</v>
      </c>
      <c r="J38" s="41">
        <v>27.96</v>
      </c>
      <c r="K38" s="41">
        <v>26.55</v>
      </c>
      <c r="L38" s="41">
        <v>26.53</v>
      </c>
      <c r="M38" s="41">
        <v>27.9</v>
      </c>
      <c r="N38" s="72">
        <f t="shared" si="10"/>
        <v>28.030833333333334</v>
      </c>
    </row>
    <row r="39" spans="1:14" x14ac:dyDescent="0.25">
      <c r="A39" s="27">
        <v>2008</v>
      </c>
      <c r="B39" s="41">
        <v>28.16</v>
      </c>
      <c r="C39" s="41">
        <v>28.18</v>
      </c>
      <c r="D39" s="41">
        <v>28.56</v>
      </c>
      <c r="E39" s="41">
        <v>28.74</v>
      </c>
      <c r="F39" s="41">
        <v>28.51</v>
      </c>
      <c r="G39" s="41">
        <v>28.4</v>
      </c>
      <c r="H39" s="41">
        <v>28.67</v>
      </c>
      <c r="I39" s="41">
        <v>28.65</v>
      </c>
      <c r="J39" s="41">
        <v>28.06</v>
      </c>
      <c r="K39" s="41">
        <v>27.91</v>
      </c>
      <c r="L39" s="41">
        <v>27.94</v>
      </c>
      <c r="M39" s="41">
        <v>28.44</v>
      </c>
      <c r="N39" s="72">
        <f t="shared" si="10"/>
        <v>28.35166666666667</v>
      </c>
    </row>
    <row r="40" spans="1:14" x14ac:dyDescent="0.25">
      <c r="A40" s="27">
        <v>2009</v>
      </c>
      <c r="B40" s="41">
        <v>28.72</v>
      </c>
      <c r="C40" s="41">
        <v>28.23</v>
      </c>
      <c r="D40" s="41">
        <v>29.06</v>
      </c>
      <c r="E40" s="41">
        <v>29.69</v>
      </c>
      <c r="F40" s="41">
        <v>28.87</v>
      </c>
      <c r="G40" s="41">
        <v>29.2</v>
      </c>
      <c r="H40" s="41">
        <v>29.4</v>
      </c>
      <c r="I40" s="41">
        <v>29.44</v>
      </c>
      <c r="J40" s="41">
        <v>29.54</v>
      </c>
      <c r="K40" s="41">
        <v>28.93</v>
      </c>
      <c r="L40" s="41">
        <v>28.78</v>
      </c>
      <c r="M40" s="41">
        <v>29.54</v>
      </c>
      <c r="N40" s="72">
        <f t="shared" si="10"/>
        <v>29.116666666666671</v>
      </c>
    </row>
    <row r="41" spans="1:14" x14ac:dyDescent="0.25">
      <c r="A41" s="27">
        <v>2010</v>
      </c>
      <c r="B41" s="41">
        <v>29.38</v>
      </c>
      <c r="C41" s="41">
        <v>29.81</v>
      </c>
      <c r="D41" s="41">
        <v>29.78</v>
      </c>
      <c r="E41" s="41">
        <v>30.24</v>
      </c>
      <c r="F41" s="41">
        <v>29.81</v>
      </c>
      <c r="G41" s="41">
        <v>28.73</v>
      </c>
      <c r="H41" s="41">
        <v>28.19</v>
      </c>
      <c r="I41" s="41">
        <v>28.17</v>
      </c>
      <c r="J41" s="41">
        <v>27.67</v>
      </c>
      <c r="K41" s="41">
        <v>27.16</v>
      </c>
      <c r="L41" s="41">
        <v>26.96</v>
      </c>
      <c r="M41" s="41">
        <v>27.38</v>
      </c>
      <c r="N41" s="72">
        <f t="shared" si="10"/>
        <v>28.606666666666666</v>
      </c>
    </row>
    <row r="42" spans="1:14" x14ac:dyDescent="0.25">
      <c r="A42" s="27">
        <v>2011</v>
      </c>
      <c r="B42" s="41">
        <v>27.86</v>
      </c>
      <c r="C42" s="41">
        <v>28.82</v>
      </c>
      <c r="D42" s="41">
        <v>28.46</v>
      </c>
      <c r="E42" s="41">
        <v>28.74</v>
      </c>
      <c r="F42" s="41">
        <v>28.95</v>
      </c>
      <c r="G42" s="41">
        <v>28.62</v>
      </c>
      <c r="H42" s="41">
        <v>28.7</v>
      </c>
      <c r="I42" s="41">
        <v>28.93</v>
      </c>
      <c r="J42" s="41">
        <v>28.88</v>
      </c>
      <c r="K42" s="41">
        <v>26.92</v>
      </c>
      <c r="L42" s="41">
        <v>27.38</v>
      </c>
      <c r="M42" s="41">
        <v>27.97</v>
      </c>
      <c r="N42" s="72">
        <f t="shared" si="10"/>
        <v>28.352500000000003</v>
      </c>
    </row>
    <row r="43" spans="1:14" x14ac:dyDescent="0.25">
      <c r="A43" s="27">
        <v>2012</v>
      </c>
      <c r="B43" s="41">
        <v>28.29</v>
      </c>
      <c r="C43" s="41">
        <v>28.94</v>
      </c>
      <c r="D43" s="41">
        <v>28.55</v>
      </c>
      <c r="E43" s="41">
        <v>29.15</v>
      </c>
      <c r="F43" s="41">
        <v>29.17</v>
      </c>
      <c r="G43" s="41">
        <v>29.36</v>
      </c>
      <c r="H43" s="41">
        <v>29.68</v>
      </c>
      <c r="I43" s="41">
        <v>29.44</v>
      </c>
      <c r="J43" s="41">
        <v>29.47</v>
      </c>
      <c r="K43" s="41">
        <v>28.5</v>
      </c>
      <c r="L43" s="41"/>
      <c r="M43" s="41"/>
      <c r="N43" s="72"/>
    </row>
    <row r="44" spans="1:14" x14ac:dyDescent="0.25">
      <c r="A44" s="27">
        <v>2013</v>
      </c>
      <c r="B44" s="41"/>
      <c r="C44" s="41"/>
      <c r="D44" s="41"/>
      <c r="E44" s="41"/>
      <c r="F44" s="41"/>
      <c r="G44" s="41"/>
      <c r="H44" s="41"/>
      <c r="I44" s="41"/>
      <c r="J44" s="41"/>
      <c r="K44" s="41"/>
      <c r="L44" s="41"/>
      <c r="M44" s="41"/>
      <c r="N44" s="72"/>
    </row>
    <row r="45" spans="1:14" x14ac:dyDescent="0.25">
      <c r="A45" s="27">
        <v>2014</v>
      </c>
      <c r="B45" s="41"/>
      <c r="C45" s="41"/>
      <c r="D45" s="41"/>
      <c r="E45" s="41"/>
      <c r="F45" s="41"/>
      <c r="G45" s="41"/>
      <c r="H45" s="41"/>
      <c r="I45" s="41"/>
      <c r="J45" s="41"/>
      <c r="K45" s="41"/>
      <c r="L45" s="41"/>
      <c r="M45" s="41"/>
      <c r="N45" s="72"/>
    </row>
    <row r="46" spans="1:14" x14ac:dyDescent="0.25">
      <c r="A46" s="27">
        <v>2015</v>
      </c>
      <c r="B46" s="41"/>
      <c r="C46" s="41"/>
      <c r="D46" s="41"/>
      <c r="E46" s="41"/>
      <c r="F46" s="41"/>
      <c r="G46" s="41"/>
      <c r="H46" s="41"/>
      <c r="I46" s="41"/>
      <c r="J46" s="41"/>
      <c r="K46" s="41"/>
      <c r="L46" s="41"/>
      <c r="M46" s="41"/>
      <c r="N46" s="72"/>
    </row>
    <row r="47" spans="1:14" x14ac:dyDescent="0.25">
      <c r="A47" s="27">
        <v>2016</v>
      </c>
      <c r="B47" s="41"/>
      <c r="C47" s="41"/>
      <c r="D47" s="41"/>
      <c r="E47" s="41"/>
      <c r="F47" s="41"/>
      <c r="G47" s="41"/>
      <c r="H47" s="41"/>
      <c r="I47" s="41"/>
      <c r="J47" s="41"/>
      <c r="K47" s="41"/>
      <c r="L47" s="41"/>
      <c r="M47" s="41"/>
      <c r="N47" s="72"/>
    </row>
    <row r="48" spans="1:14" x14ac:dyDescent="0.25">
      <c r="A48" s="27">
        <v>2017</v>
      </c>
      <c r="B48" s="41"/>
      <c r="C48" s="41"/>
      <c r="D48" s="41"/>
      <c r="E48" s="41"/>
      <c r="F48" s="41"/>
      <c r="G48" s="41"/>
      <c r="H48" s="41"/>
      <c r="I48" s="41"/>
      <c r="J48" s="41"/>
      <c r="K48" s="41"/>
      <c r="L48" s="41"/>
      <c r="M48" s="41"/>
      <c r="N48" s="72"/>
    </row>
    <row r="49" spans="1:14" x14ac:dyDescent="0.25">
      <c r="A49" s="27">
        <v>2018</v>
      </c>
      <c r="B49" s="41"/>
      <c r="C49" s="41"/>
      <c r="D49" s="41"/>
      <c r="E49" s="41"/>
      <c r="F49" s="41"/>
      <c r="G49" s="41"/>
      <c r="H49" s="41"/>
      <c r="I49" s="41"/>
      <c r="J49" s="41"/>
      <c r="K49" s="41"/>
      <c r="L49" s="41"/>
      <c r="M49" s="41"/>
      <c r="N49" s="72"/>
    </row>
    <row r="50" spans="1:14" x14ac:dyDescent="0.25">
      <c r="A50" s="27">
        <v>2019</v>
      </c>
      <c r="B50" s="41"/>
      <c r="C50" s="41"/>
      <c r="D50" s="41"/>
      <c r="E50" s="41"/>
      <c r="F50" s="41"/>
      <c r="G50" s="41"/>
      <c r="H50" s="41"/>
      <c r="I50" s="41"/>
      <c r="J50" s="41"/>
      <c r="K50" s="41"/>
      <c r="L50" s="41"/>
      <c r="M50" s="41"/>
      <c r="N50" s="72"/>
    </row>
    <row r="51" spans="1:14" x14ac:dyDescent="0.25">
      <c r="A51" s="27">
        <v>2020</v>
      </c>
      <c r="B51" s="41"/>
      <c r="C51" s="41"/>
      <c r="D51" s="41"/>
      <c r="E51" s="41"/>
      <c r="F51" s="41"/>
      <c r="G51" s="41"/>
      <c r="H51" s="41"/>
      <c r="I51" s="41"/>
      <c r="J51" s="41"/>
      <c r="K51" s="41"/>
      <c r="L51" s="41"/>
      <c r="M51" s="41"/>
      <c r="N51" s="72"/>
    </row>
    <row r="52" spans="1:14" x14ac:dyDescent="0.25">
      <c r="A52" s="3"/>
      <c r="N52" s="75"/>
    </row>
    <row r="53" spans="1:14" x14ac:dyDescent="0.25">
      <c r="A53" s="27" t="s">
        <v>78</v>
      </c>
      <c r="B53" s="41">
        <f t="shared" ref="B53:N53" si="11">AVERAGE(B32:B51)</f>
        <v>28.84</v>
      </c>
      <c r="C53" s="41">
        <f t="shared" si="11"/>
        <v>28.932727272727274</v>
      </c>
      <c r="D53" s="41">
        <f t="shared" si="11"/>
        <v>28.983636363636364</v>
      </c>
      <c r="E53" s="41">
        <f t="shared" si="11"/>
        <v>29.200909090909089</v>
      </c>
      <c r="F53" s="41">
        <f t="shared" si="11"/>
        <v>28.923636363636366</v>
      </c>
      <c r="G53" s="41">
        <f t="shared" si="11"/>
        <v>28.574999999999999</v>
      </c>
      <c r="H53" s="41">
        <f t="shared" si="11"/>
        <v>28.954000000000001</v>
      </c>
      <c r="I53" s="41">
        <f t="shared" si="11"/>
        <v>28.954000000000001</v>
      </c>
      <c r="J53" s="41">
        <f t="shared" si="11"/>
        <v>28.762999999999998</v>
      </c>
      <c r="K53" s="41">
        <f t="shared" si="11"/>
        <v>27.773000000000003</v>
      </c>
      <c r="L53" s="41">
        <f t="shared" si="11"/>
        <v>27.825555555555557</v>
      </c>
      <c r="M53" s="41">
        <f t="shared" si="11"/>
        <v>28.549090909090907</v>
      </c>
      <c r="N53" s="72">
        <f t="shared" si="11"/>
        <v>28.650416666666665</v>
      </c>
    </row>
    <row r="54" spans="1:14" x14ac:dyDescent="0.25">
      <c r="A54" s="27" t="s">
        <v>79</v>
      </c>
      <c r="B54" s="41">
        <f t="shared" ref="B54:N54" si="12">STDEV(B32:B51)</f>
        <v>0.56931537832733792</v>
      </c>
      <c r="C54" s="41">
        <f t="shared" si="12"/>
        <v>0.46602770108848462</v>
      </c>
      <c r="D54" s="41">
        <f t="shared" si="12"/>
        <v>0.4817524826562441</v>
      </c>
      <c r="E54" s="41">
        <f t="shared" si="12"/>
        <v>0.50979318444746891</v>
      </c>
      <c r="F54" s="41">
        <f t="shared" si="12"/>
        <v>0.57177395406353915</v>
      </c>
      <c r="G54" s="41">
        <f t="shared" si="12"/>
        <v>0.57858543976763821</v>
      </c>
      <c r="H54" s="41">
        <f t="shared" si="12"/>
        <v>0.53913923165645317</v>
      </c>
      <c r="I54" s="41">
        <f t="shared" si="12"/>
        <v>0.53564499022725431</v>
      </c>
      <c r="J54" s="41">
        <f t="shared" si="12"/>
        <v>0.68120889274550345</v>
      </c>
      <c r="K54" s="41">
        <f t="shared" si="12"/>
        <v>0.92684710473494758</v>
      </c>
      <c r="L54" s="41">
        <f t="shared" si="12"/>
        <v>0.76459321065372921</v>
      </c>
      <c r="M54" s="41">
        <f t="shared" si="12"/>
        <v>0.69536256076171632</v>
      </c>
      <c r="N54" s="72">
        <f t="shared" si="12"/>
        <v>0.37904930156362682</v>
      </c>
    </row>
    <row r="55" spans="1:14" x14ac:dyDescent="0.25">
      <c r="A55" s="27" t="s">
        <v>80</v>
      </c>
      <c r="B55" s="41">
        <f t="shared" ref="B55:N55" si="13">B54/B53*100</f>
        <v>1.9740477750601177</v>
      </c>
      <c r="C55" s="41">
        <f t="shared" si="13"/>
        <v>1.6107285590313991</v>
      </c>
      <c r="D55" s="41">
        <f t="shared" si="13"/>
        <v>1.6621533496075167</v>
      </c>
      <c r="E55" s="41">
        <f t="shared" si="13"/>
        <v>1.7458127172012572</v>
      </c>
      <c r="F55" s="41">
        <f t="shared" si="13"/>
        <v>1.9768397959199553</v>
      </c>
      <c r="G55" s="41">
        <f t="shared" si="13"/>
        <v>2.0247959396942723</v>
      </c>
      <c r="H55" s="41">
        <f t="shared" si="13"/>
        <v>1.862054402350118</v>
      </c>
      <c r="I55" s="41">
        <f t="shared" si="13"/>
        <v>1.8499861512304145</v>
      </c>
      <c r="J55" s="41">
        <f t="shared" si="13"/>
        <v>2.3683513289486613</v>
      </c>
      <c r="K55" s="41">
        <f t="shared" si="13"/>
        <v>3.3372235795014853</v>
      </c>
      <c r="L55" s="41">
        <f t="shared" si="13"/>
        <v>2.7478093263121681</v>
      </c>
      <c r="M55" s="41">
        <f t="shared" si="13"/>
        <v>2.4356732162714558</v>
      </c>
      <c r="N55" s="72">
        <f t="shared" si="13"/>
        <v>1.3230149703359526</v>
      </c>
    </row>
    <row r="56" spans="1:14" x14ac:dyDescent="0.25">
      <c r="A56" s="27" t="s">
        <v>81</v>
      </c>
      <c r="B56" s="41">
        <f t="shared" ref="B56:N56" si="14">MIN(B32:B51)</f>
        <v>27.86</v>
      </c>
      <c r="C56" s="41">
        <f t="shared" si="14"/>
        <v>28.18</v>
      </c>
      <c r="D56" s="41">
        <f t="shared" si="14"/>
        <v>28.46</v>
      </c>
      <c r="E56" s="41">
        <f t="shared" si="14"/>
        <v>28.46</v>
      </c>
      <c r="F56" s="41">
        <f t="shared" si="14"/>
        <v>28</v>
      </c>
      <c r="G56" s="41">
        <f t="shared" si="14"/>
        <v>27.47</v>
      </c>
      <c r="H56" s="41">
        <f t="shared" si="14"/>
        <v>28.19</v>
      </c>
      <c r="I56" s="41">
        <f t="shared" si="14"/>
        <v>28.17</v>
      </c>
      <c r="J56" s="41">
        <f t="shared" si="14"/>
        <v>27.67</v>
      </c>
      <c r="K56" s="41">
        <f t="shared" si="14"/>
        <v>26.55</v>
      </c>
      <c r="L56" s="41">
        <f t="shared" si="14"/>
        <v>26.53</v>
      </c>
      <c r="M56" s="41">
        <f t="shared" si="14"/>
        <v>27.38</v>
      </c>
      <c r="N56" s="72">
        <f t="shared" si="14"/>
        <v>28.030833333333334</v>
      </c>
    </row>
    <row r="57" spans="1:14" x14ac:dyDescent="0.25">
      <c r="A57" s="27" t="s">
        <v>82</v>
      </c>
      <c r="B57" s="41">
        <f t="shared" ref="B57:N57" si="15">MAX(B32:B51)</f>
        <v>29.65</v>
      </c>
      <c r="C57" s="41">
        <f t="shared" si="15"/>
        <v>29.81</v>
      </c>
      <c r="D57" s="41">
        <f t="shared" si="15"/>
        <v>29.78</v>
      </c>
      <c r="E57" s="41">
        <f t="shared" si="15"/>
        <v>30.24</v>
      </c>
      <c r="F57" s="41">
        <f t="shared" si="15"/>
        <v>29.84</v>
      </c>
      <c r="G57" s="41">
        <f t="shared" si="15"/>
        <v>29.36</v>
      </c>
      <c r="H57" s="41">
        <f t="shared" si="15"/>
        <v>29.68</v>
      </c>
      <c r="I57" s="41">
        <f t="shared" si="15"/>
        <v>29.62</v>
      </c>
      <c r="J57" s="41">
        <f t="shared" si="15"/>
        <v>29.54</v>
      </c>
      <c r="K57" s="41">
        <f t="shared" si="15"/>
        <v>29.19</v>
      </c>
      <c r="L57" s="41">
        <f t="shared" si="15"/>
        <v>28.78</v>
      </c>
      <c r="M57" s="41">
        <f t="shared" si="15"/>
        <v>29.54</v>
      </c>
      <c r="N57" s="72">
        <f t="shared" si="15"/>
        <v>29.116666666666671</v>
      </c>
    </row>
    <row r="58" spans="1:14" x14ac:dyDescent="0.25">
      <c r="A58" s="27" t="s">
        <v>83</v>
      </c>
      <c r="B58" s="41">
        <f t="shared" ref="B58:N58" si="16">QUARTILE(B32:B51,1)</f>
        <v>28.504999999999999</v>
      </c>
      <c r="C58" s="41">
        <f t="shared" si="16"/>
        <v>28.73</v>
      </c>
      <c r="D58" s="41">
        <f t="shared" si="16"/>
        <v>28.58</v>
      </c>
      <c r="E58" s="41">
        <f t="shared" si="16"/>
        <v>28.774999999999999</v>
      </c>
      <c r="F58" s="41">
        <f t="shared" si="16"/>
        <v>28.575000000000003</v>
      </c>
      <c r="G58" s="41">
        <f t="shared" si="16"/>
        <v>28.227499999999999</v>
      </c>
      <c r="H58" s="41">
        <f t="shared" si="16"/>
        <v>28.602499999999999</v>
      </c>
      <c r="I58" s="41">
        <f t="shared" si="16"/>
        <v>28.667499999999997</v>
      </c>
      <c r="J58" s="41">
        <f t="shared" si="16"/>
        <v>28.167499999999997</v>
      </c>
      <c r="K58" s="41">
        <f t="shared" si="16"/>
        <v>26.98</v>
      </c>
      <c r="L58" s="41">
        <f t="shared" si="16"/>
        <v>27.38</v>
      </c>
      <c r="M58" s="41">
        <f t="shared" si="16"/>
        <v>28.009999999999998</v>
      </c>
      <c r="N58" s="72">
        <f t="shared" si="16"/>
        <v>28.35229166666667</v>
      </c>
    </row>
    <row r="59" spans="1:14" x14ac:dyDescent="0.25">
      <c r="A59" s="27" t="s">
        <v>84</v>
      </c>
      <c r="B59" s="41">
        <f t="shared" ref="B59:N59" si="17">QUARTILE(B32:B51,2)</f>
        <v>28.92</v>
      </c>
      <c r="C59" s="41">
        <f t="shared" si="17"/>
        <v>29</v>
      </c>
      <c r="D59" s="41">
        <f t="shared" si="17"/>
        <v>28.86</v>
      </c>
      <c r="E59" s="41">
        <f t="shared" si="17"/>
        <v>29.15</v>
      </c>
      <c r="F59" s="41">
        <f t="shared" si="17"/>
        <v>28.92</v>
      </c>
      <c r="G59" s="41">
        <f t="shared" si="17"/>
        <v>28.6</v>
      </c>
      <c r="H59" s="41">
        <f t="shared" si="17"/>
        <v>28.695</v>
      </c>
      <c r="I59" s="41">
        <f t="shared" si="17"/>
        <v>28.92</v>
      </c>
      <c r="J59" s="41">
        <f t="shared" si="17"/>
        <v>28.934999999999999</v>
      </c>
      <c r="K59" s="41">
        <f t="shared" si="17"/>
        <v>27.89</v>
      </c>
      <c r="L59" s="41">
        <f t="shared" si="17"/>
        <v>27.94</v>
      </c>
      <c r="M59" s="41">
        <f t="shared" si="17"/>
        <v>28.53</v>
      </c>
      <c r="N59" s="72">
        <f t="shared" si="17"/>
        <v>28.712916666666665</v>
      </c>
    </row>
    <row r="60" spans="1:14" x14ac:dyDescent="0.25">
      <c r="A60" s="27" t="s">
        <v>85</v>
      </c>
      <c r="B60" s="41">
        <f t="shared" ref="B60:N60" si="18">QUARTILE(B32:B51,3)</f>
        <v>29.21</v>
      </c>
      <c r="C60" s="41">
        <f t="shared" si="18"/>
        <v>29.145</v>
      </c>
      <c r="D60" s="41">
        <f t="shared" si="18"/>
        <v>29.28</v>
      </c>
      <c r="E60" s="41">
        <f t="shared" si="18"/>
        <v>29.425000000000001</v>
      </c>
      <c r="F60" s="41">
        <f t="shared" si="18"/>
        <v>29.17</v>
      </c>
      <c r="G60" s="41">
        <f t="shared" si="18"/>
        <v>29.037500000000001</v>
      </c>
      <c r="H60" s="41">
        <f t="shared" si="18"/>
        <v>29.445</v>
      </c>
      <c r="I60" s="41">
        <f t="shared" si="18"/>
        <v>29.44</v>
      </c>
      <c r="J60" s="41">
        <f t="shared" si="18"/>
        <v>29.3675</v>
      </c>
      <c r="K60" s="41">
        <f t="shared" si="18"/>
        <v>28.377500000000001</v>
      </c>
      <c r="L60" s="41">
        <f t="shared" si="18"/>
        <v>28.42</v>
      </c>
      <c r="M60" s="41">
        <f t="shared" si="18"/>
        <v>29.145000000000003</v>
      </c>
      <c r="N60" s="72">
        <f t="shared" si="18"/>
        <v>28.953125000000004</v>
      </c>
    </row>
    <row r="63" spans="1:14" ht="15.75" x14ac:dyDescent="0.25">
      <c r="A63" s="23" t="s">
        <v>116</v>
      </c>
    </row>
    <row r="64" spans="1:14" ht="15.75" x14ac:dyDescent="0.25">
      <c r="A64" s="24" t="s">
        <v>64</v>
      </c>
      <c r="B64" s="48" t="s">
        <v>65</v>
      </c>
      <c r="C64" s="48" t="s">
        <v>66</v>
      </c>
      <c r="D64" s="48" t="s">
        <v>67</v>
      </c>
      <c r="E64" s="48" t="s">
        <v>68</v>
      </c>
      <c r="F64" s="48" t="s">
        <v>69</v>
      </c>
      <c r="G64" s="48" t="s">
        <v>70</v>
      </c>
      <c r="H64" s="48" t="s">
        <v>71</v>
      </c>
      <c r="I64" s="48" t="s">
        <v>72</v>
      </c>
      <c r="J64" s="48" t="s">
        <v>73</v>
      </c>
      <c r="K64" s="48" t="s">
        <v>74</v>
      </c>
      <c r="L64" s="48" t="s">
        <v>75</v>
      </c>
      <c r="M64" s="48" t="s">
        <v>76</v>
      </c>
      <c r="N64" s="71" t="s">
        <v>77</v>
      </c>
    </row>
    <row r="65" spans="1:14" x14ac:dyDescent="0.25">
      <c r="A65" s="27">
        <v>2005</v>
      </c>
      <c r="B65" s="41"/>
      <c r="C65" s="41"/>
      <c r="D65" s="41"/>
      <c r="E65" s="41"/>
      <c r="F65" s="41"/>
      <c r="G65" s="41"/>
      <c r="H65" s="41"/>
      <c r="I65" s="41"/>
      <c r="J65" s="41"/>
      <c r="K65" s="41"/>
      <c r="L65" s="41"/>
      <c r="M65" s="41">
        <v>28.65</v>
      </c>
      <c r="N65" s="72"/>
    </row>
    <row r="66" spans="1:14" x14ac:dyDescent="0.25">
      <c r="A66" s="27">
        <v>2006</v>
      </c>
      <c r="B66" s="41">
        <v>28.77</v>
      </c>
      <c r="C66" s="41">
        <v>28.34</v>
      </c>
      <c r="D66" s="41">
        <v>28.42</v>
      </c>
      <c r="E66" s="41">
        <v>28.89</v>
      </c>
      <c r="F66" s="41">
        <v>28.46</v>
      </c>
      <c r="G66" s="41">
        <v>28.57</v>
      </c>
      <c r="H66" s="41">
        <v>29.19</v>
      </c>
      <c r="I66" s="41">
        <v>29.26</v>
      </c>
      <c r="J66" s="41">
        <v>29.24</v>
      </c>
      <c r="K66" s="41">
        <v>29.09</v>
      </c>
      <c r="L66" s="41">
        <v>28.2</v>
      </c>
      <c r="M66" s="41">
        <v>28.74</v>
      </c>
      <c r="N66" s="72">
        <f t="shared" ref="N66:N73" si="19">AVERAGE(B66:M66)</f>
        <v>28.764166666666664</v>
      </c>
    </row>
    <row r="67" spans="1:14" x14ac:dyDescent="0.25">
      <c r="A67" s="27">
        <v>2007</v>
      </c>
      <c r="B67" s="41">
        <v>28.74</v>
      </c>
      <c r="C67" s="41">
        <v>28.96</v>
      </c>
      <c r="D67" s="41">
        <v>28.47</v>
      </c>
      <c r="E67" s="41">
        <v>28.68</v>
      </c>
      <c r="F67" s="41">
        <v>28.16</v>
      </c>
      <c r="G67" s="41">
        <v>27.63</v>
      </c>
      <c r="H67" s="41">
        <v>28.33</v>
      </c>
      <c r="I67" s="41">
        <v>27.98</v>
      </c>
      <c r="J67" s="41">
        <v>27.69</v>
      </c>
      <c r="K67" s="41">
        <v>26.81</v>
      </c>
      <c r="L67" s="41">
        <v>26.79</v>
      </c>
      <c r="M67" s="41">
        <v>27.74</v>
      </c>
      <c r="N67" s="72">
        <f t="shared" si="19"/>
        <v>27.998333333333331</v>
      </c>
    </row>
    <row r="68" spans="1:14" x14ac:dyDescent="0.25">
      <c r="A68" s="27">
        <v>2008</v>
      </c>
      <c r="B68" s="41">
        <v>27.88</v>
      </c>
      <c r="C68" s="41">
        <v>28.04</v>
      </c>
      <c r="D68" s="41">
        <v>27.97</v>
      </c>
      <c r="E68" s="41">
        <v>28.38</v>
      </c>
      <c r="F68" s="41">
        <v>28.07</v>
      </c>
      <c r="G68" s="41">
        <v>28.3</v>
      </c>
      <c r="H68" s="41">
        <v>28.3</v>
      </c>
      <c r="I68" s="41">
        <v>28.25</v>
      </c>
      <c r="J68" s="41">
        <v>27.98</v>
      </c>
      <c r="K68" s="41">
        <v>27.71</v>
      </c>
      <c r="L68" s="41">
        <v>27.83</v>
      </c>
      <c r="M68" s="41">
        <v>27.9</v>
      </c>
      <c r="N68" s="72">
        <f t="shared" si="19"/>
        <v>28.05083333333333</v>
      </c>
    </row>
    <row r="69" spans="1:14" x14ac:dyDescent="0.25">
      <c r="A69" s="27">
        <v>2009</v>
      </c>
      <c r="B69" s="41">
        <v>27.93</v>
      </c>
      <c r="C69" s="41">
        <v>27.85</v>
      </c>
      <c r="D69" s="41">
        <v>27.89</v>
      </c>
      <c r="E69" s="41">
        <v>29.12</v>
      </c>
      <c r="F69" s="41">
        <v>28.44</v>
      </c>
      <c r="G69" s="41">
        <v>28.52</v>
      </c>
      <c r="H69" s="41">
        <v>28.63</v>
      </c>
      <c r="I69" s="41">
        <v>28.75</v>
      </c>
      <c r="J69" s="41">
        <v>28.88</v>
      </c>
      <c r="K69" s="41">
        <v>28.65</v>
      </c>
      <c r="L69" s="41">
        <v>28.54</v>
      </c>
      <c r="M69" s="41">
        <v>29.26</v>
      </c>
      <c r="N69" s="72">
        <f t="shared" si="19"/>
        <v>28.538333333333338</v>
      </c>
    </row>
    <row r="70" spans="1:14" x14ac:dyDescent="0.25">
      <c r="A70" s="27">
        <v>2010</v>
      </c>
      <c r="B70" s="41">
        <v>28.81</v>
      </c>
      <c r="C70" s="41">
        <v>29.2</v>
      </c>
      <c r="D70" s="41">
        <v>29.15</v>
      </c>
      <c r="E70" s="41">
        <v>30.05</v>
      </c>
      <c r="F70" s="41">
        <v>29.35</v>
      </c>
      <c r="G70" s="41">
        <v>28.69</v>
      </c>
      <c r="H70" s="41">
        <v>28.13</v>
      </c>
      <c r="I70" s="41">
        <v>28.01</v>
      </c>
      <c r="J70" s="41">
        <v>27.45</v>
      </c>
      <c r="K70" s="41">
        <v>27.15</v>
      </c>
      <c r="L70" s="41">
        <v>26.8</v>
      </c>
      <c r="M70" s="41">
        <v>27.33</v>
      </c>
      <c r="N70" s="72">
        <f t="shared" si="19"/>
        <v>28.34333333333333</v>
      </c>
    </row>
    <row r="71" spans="1:14" x14ac:dyDescent="0.25">
      <c r="A71" s="27">
        <v>2011</v>
      </c>
      <c r="B71" s="41">
        <v>27.76</v>
      </c>
      <c r="C71" s="41">
        <v>28.7</v>
      </c>
      <c r="D71" s="41">
        <v>27.85</v>
      </c>
      <c r="E71" s="41">
        <v>28.01</v>
      </c>
      <c r="F71" s="41">
        <v>28.8</v>
      </c>
      <c r="G71" s="41">
        <v>28.62</v>
      </c>
      <c r="H71" s="41">
        <v>28.59</v>
      </c>
      <c r="I71" s="41">
        <v>28.67</v>
      </c>
      <c r="J71" s="41">
        <v>28.63</v>
      </c>
      <c r="K71" s="41">
        <v>27.19</v>
      </c>
      <c r="L71" s="41">
        <v>27.5</v>
      </c>
      <c r="M71" s="41">
        <v>27.85</v>
      </c>
      <c r="N71" s="72">
        <f t="shared" si="19"/>
        <v>28.180833333333336</v>
      </c>
    </row>
    <row r="72" spans="1:14" x14ac:dyDescent="0.25">
      <c r="A72" s="27">
        <v>2012</v>
      </c>
      <c r="B72" s="41">
        <v>28.23</v>
      </c>
      <c r="C72" s="41">
        <v>28.75</v>
      </c>
      <c r="D72" s="41">
        <v>28.03</v>
      </c>
      <c r="E72" s="41">
        <v>28.52</v>
      </c>
      <c r="F72" s="41">
        <v>28.94</v>
      </c>
      <c r="G72" s="41">
        <v>29.18</v>
      </c>
      <c r="H72" s="41">
        <v>29.3</v>
      </c>
      <c r="I72" s="41">
        <v>29.21</v>
      </c>
      <c r="J72" s="41">
        <v>29.03</v>
      </c>
      <c r="K72" s="41">
        <v>28.35</v>
      </c>
      <c r="L72" s="41">
        <v>28.64</v>
      </c>
      <c r="M72" s="41">
        <v>28.73</v>
      </c>
      <c r="N72" s="72">
        <f t="shared" si="19"/>
        <v>28.742500000000007</v>
      </c>
    </row>
    <row r="73" spans="1:14" x14ac:dyDescent="0.25">
      <c r="A73" s="27">
        <v>2013</v>
      </c>
      <c r="B73" s="41">
        <v>28.87</v>
      </c>
      <c r="C73" s="41">
        <v>28.67</v>
      </c>
      <c r="D73" s="41">
        <v>27.86</v>
      </c>
      <c r="E73" s="41">
        <v>29.2</v>
      </c>
      <c r="F73" s="41">
        <v>28.6</v>
      </c>
      <c r="G73" s="41">
        <v>28.35</v>
      </c>
      <c r="H73" s="41">
        <v>28.39</v>
      </c>
      <c r="I73" s="41">
        <v>28.46</v>
      </c>
      <c r="J73" s="41">
        <v>28.12</v>
      </c>
      <c r="K73" s="41">
        <v>28.19</v>
      </c>
      <c r="L73" s="41">
        <v>28.45</v>
      </c>
      <c r="M73" s="41">
        <v>28.83</v>
      </c>
      <c r="N73" s="72">
        <f t="shared" si="19"/>
        <v>28.499166666666664</v>
      </c>
    </row>
    <row r="74" spans="1:14" x14ac:dyDescent="0.25">
      <c r="A74" s="27">
        <v>2014</v>
      </c>
      <c r="B74" s="41">
        <v>28.99</v>
      </c>
      <c r="C74" s="41">
        <v>28.71</v>
      </c>
      <c r="D74" s="41">
        <v>28.86</v>
      </c>
      <c r="E74" s="41">
        <v>29.37</v>
      </c>
      <c r="F74" s="41">
        <v>29.08</v>
      </c>
      <c r="G74" s="41">
        <v>29.24</v>
      </c>
      <c r="H74" s="41"/>
      <c r="I74" s="41"/>
      <c r="J74" s="41"/>
      <c r="K74" s="41"/>
      <c r="L74" s="41"/>
      <c r="M74" s="41"/>
      <c r="N74" s="72"/>
    </row>
    <row r="75" spans="1:14" x14ac:dyDescent="0.25">
      <c r="A75" s="27">
        <v>2015</v>
      </c>
      <c r="B75" s="41"/>
      <c r="C75" s="41"/>
      <c r="D75" s="41"/>
      <c r="E75" s="41"/>
      <c r="F75" s="41"/>
      <c r="G75" s="41"/>
      <c r="H75" s="41"/>
      <c r="I75" s="41"/>
      <c r="J75" s="41"/>
      <c r="K75" s="41"/>
      <c r="L75" s="41"/>
      <c r="M75" s="41"/>
      <c r="N75" s="72"/>
    </row>
    <row r="76" spans="1:14" x14ac:dyDescent="0.25">
      <c r="A76" s="27">
        <v>2016</v>
      </c>
      <c r="B76" s="41"/>
      <c r="C76" s="41"/>
      <c r="D76" s="41"/>
      <c r="E76" s="41"/>
      <c r="F76" s="41"/>
      <c r="G76" s="41"/>
      <c r="H76" s="41"/>
      <c r="I76" s="41"/>
      <c r="J76" s="41"/>
      <c r="K76" s="41"/>
      <c r="L76" s="41"/>
      <c r="M76" s="41"/>
      <c r="N76" s="72"/>
    </row>
    <row r="77" spans="1:14" x14ac:dyDescent="0.25">
      <c r="A77" s="27">
        <v>2017</v>
      </c>
      <c r="B77" s="41"/>
      <c r="C77" s="41"/>
      <c r="D77" s="41"/>
      <c r="E77" s="41"/>
      <c r="F77" s="41"/>
      <c r="G77" s="41"/>
      <c r="H77" s="41"/>
      <c r="I77" s="41"/>
      <c r="J77" s="41"/>
      <c r="K77" s="41"/>
      <c r="L77" s="41"/>
      <c r="M77" s="41"/>
      <c r="N77" s="72"/>
    </row>
    <row r="78" spans="1:14" x14ac:dyDescent="0.25">
      <c r="A78" s="27">
        <v>2018</v>
      </c>
      <c r="B78" s="41"/>
      <c r="C78" s="41"/>
      <c r="D78" s="41"/>
      <c r="E78" s="41"/>
      <c r="F78" s="41"/>
      <c r="G78" s="41"/>
      <c r="H78" s="41"/>
      <c r="I78" s="41"/>
      <c r="J78" s="41"/>
      <c r="K78" s="41"/>
      <c r="L78" s="41"/>
      <c r="M78" s="41"/>
      <c r="N78" s="72"/>
    </row>
    <row r="79" spans="1:14" x14ac:dyDescent="0.25">
      <c r="A79" s="27">
        <v>2019</v>
      </c>
      <c r="B79" s="41"/>
      <c r="C79" s="41"/>
      <c r="D79" s="41"/>
      <c r="E79" s="41"/>
      <c r="F79" s="41"/>
      <c r="G79" s="41"/>
      <c r="H79" s="41"/>
      <c r="I79" s="41"/>
      <c r="J79" s="41"/>
      <c r="K79" s="41"/>
      <c r="L79" s="41"/>
      <c r="M79" s="41"/>
      <c r="N79" s="72"/>
    </row>
    <row r="80" spans="1:14" x14ac:dyDescent="0.25">
      <c r="A80" s="27">
        <v>2020</v>
      </c>
      <c r="B80" s="41"/>
      <c r="C80" s="41"/>
      <c r="D80" s="41"/>
      <c r="E80" s="41"/>
      <c r="F80" s="41"/>
      <c r="G80" s="41"/>
      <c r="H80" s="41"/>
      <c r="I80" s="41"/>
      <c r="J80" s="41"/>
      <c r="K80" s="41"/>
      <c r="L80" s="41"/>
      <c r="M80" s="41"/>
      <c r="N80" s="72"/>
    </row>
    <row r="81" spans="1:14" x14ac:dyDescent="0.25">
      <c r="A81" s="3"/>
      <c r="N81" s="75"/>
    </row>
    <row r="82" spans="1:14" x14ac:dyDescent="0.25">
      <c r="A82" s="27" t="s">
        <v>78</v>
      </c>
      <c r="B82" s="41">
        <f t="shared" ref="B82:N82" si="20">AVERAGE(B65:B80)</f>
        <v>28.44222222222222</v>
      </c>
      <c r="C82" s="41">
        <f t="shared" si="20"/>
        <v>28.58</v>
      </c>
      <c r="D82" s="41">
        <f t="shared" si="20"/>
        <v>28.277777777777779</v>
      </c>
      <c r="E82" s="41">
        <f t="shared" si="20"/>
        <v>28.91333333333333</v>
      </c>
      <c r="F82" s="41">
        <f t="shared" si="20"/>
        <v>28.655555555555551</v>
      </c>
      <c r="G82" s="41">
        <f t="shared" si="20"/>
        <v>28.56666666666667</v>
      </c>
      <c r="H82" s="41">
        <f t="shared" si="20"/>
        <v>28.607500000000002</v>
      </c>
      <c r="I82" s="41">
        <f t="shared" si="20"/>
        <v>28.573750000000004</v>
      </c>
      <c r="J82" s="41">
        <f t="shared" si="20"/>
        <v>28.377499999999998</v>
      </c>
      <c r="K82" s="41">
        <f t="shared" si="20"/>
        <v>27.892499999999998</v>
      </c>
      <c r="L82" s="41">
        <f t="shared" si="20"/>
        <v>27.84375</v>
      </c>
      <c r="M82" s="41">
        <f t="shared" si="20"/>
        <v>28.336666666666662</v>
      </c>
      <c r="N82" s="72">
        <f t="shared" si="20"/>
        <v>28.389687500000001</v>
      </c>
    </row>
    <row r="83" spans="1:14" x14ac:dyDescent="0.25">
      <c r="A83" s="27" t="s">
        <v>79</v>
      </c>
      <c r="B83" s="41">
        <f t="shared" ref="B83:N83" si="21">STDEV(B65:B80)</f>
        <v>0.4877698683236224</v>
      </c>
      <c r="C83" s="41">
        <f t="shared" si="21"/>
        <v>0.42999999999999983</v>
      </c>
      <c r="D83" s="41">
        <f t="shared" si="21"/>
        <v>0.47709479607772282</v>
      </c>
      <c r="E83" s="41">
        <f t="shared" si="21"/>
        <v>0.60576398044122781</v>
      </c>
      <c r="F83" s="41">
        <f t="shared" si="21"/>
        <v>0.42432626336084572</v>
      </c>
      <c r="G83" s="41">
        <f t="shared" si="21"/>
        <v>0.48026034606242463</v>
      </c>
      <c r="H83" s="41">
        <f t="shared" si="21"/>
        <v>0.42536538914880562</v>
      </c>
      <c r="I83" s="41">
        <f t="shared" si="21"/>
        <v>0.49341195480334415</v>
      </c>
      <c r="J83" s="41">
        <f t="shared" si="21"/>
        <v>0.65934491298994169</v>
      </c>
      <c r="K83" s="41">
        <f t="shared" si="21"/>
        <v>0.80671733410337565</v>
      </c>
      <c r="L83" s="41">
        <f t="shared" si="21"/>
        <v>0.74941763104045367</v>
      </c>
      <c r="M83" s="41">
        <f t="shared" si="21"/>
        <v>0.643078533306781</v>
      </c>
      <c r="N83" s="72">
        <f t="shared" si="21"/>
        <v>0.2958140293835973</v>
      </c>
    </row>
    <row r="84" spans="1:14" x14ac:dyDescent="0.25">
      <c r="A84" s="27" t="s">
        <v>80</v>
      </c>
      <c r="B84" s="41">
        <f t="shared" ref="B84:N84" si="22">B83/B82*100</f>
        <v>1.7149499237880312</v>
      </c>
      <c r="C84" s="41">
        <f t="shared" si="22"/>
        <v>1.5045486354093767</v>
      </c>
      <c r="D84" s="41">
        <f t="shared" si="22"/>
        <v>1.6871721668760336</v>
      </c>
      <c r="E84" s="41">
        <f t="shared" si="22"/>
        <v>2.0951025378414614</v>
      </c>
      <c r="F84" s="41">
        <f t="shared" si="22"/>
        <v>1.4807818418951579</v>
      </c>
      <c r="G84" s="41">
        <f t="shared" si="22"/>
        <v>1.6811914097867839</v>
      </c>
      <c r="H84" s="41">
        <f t="shared" si="22"/>
        <v>1.4869016486893494</v>
      </c>
      <c r="I84" s="41">
        <f t="shared" si="22"/>
        <v>1.7268015391866454</v>
      </c>
      <c r="J84" s="41">
        <f t="shared" si="22"/>
        <v>2.3234778010393509</v>
      </c>
      <c r="K84" s="41">
        <f t="shared" si="22"/>
        <v>2.89223746205387</v>
      </c>
      <c r="L84" s="41">
        <f t="shared" si="22"/>
        <v>2.6915111328052208</v>
      </c>
      <c r="M84" s="41">
        <f t="shared" si="22"/>
        <v>2.2694219502650785</v>
      </c>
      <c r="N84" s="72">
        <f t="shared" si="22"/>
        <v>1.0419770537579791</v>
      </c>
    </row>
    <row r="85" spans="1:14" x14ac:dyDescent="0.25">
      <c r="A85" s="27" t="s">
        <v>81</v>
      </c>
      <c r="B85" s="41">
        <f t="shared" ref="B85:N85" si="23">MIN(B65:B80)</f>
        <v>27.76</v>
      </c>
      <c r="C85" s="41">
        <f t="shared" si="23"/>
        <v>27.85</v>
      </c>
      <c r="D85" s="41">
        <f t="shared" si="23"/>
        <v>27.85</v>
      </c>
      <c r="E85" s="41">
        <f t="shared" si="23"/>
        <v>28.01</v>
      </c>
      <c r="F85" s="41">
        <f t="shared" si="23"/>
        <v>28.07</v>
      </c>
      <c r="G85" s="41">
        <f t="shared" si="23"/>
        <v>27.63</v>
      </c>
      <c r="H85" s="41">
        <f t="shared" si="23"/>
        <v>28.13</v>
      </c>
      <c r="I85" s="41">
        <f t="shared" si="23"/>
        <v>27.98</v>
      </c>
      <c r="J85" s="41">
        <f t="shared" si="23"/>
        <v>27.45</v>
      </c>
      <c r="K85" s="41">
        <f t="shared" si="23"/>
        <v>26.81</v>
      </c>
      <c r="L85" s="41">
        <f t="shared" si="23"/>
        <v>26.79</v>
      </c>
      <c r="M85" s="41">
        <f t="shared" si="23"/>
        <v>27.33</v>
      </c>
      <c r="N85" s="72">
        <f t="shared" si="23"/>
        <v>27.998333333333331</v>
      </c>
    </row>
    <row r="86" spans="1:14" x14ac:dyDescent="0.25">
      <c r="A86" s="27" t="s">
        <v>82</v>
      </c>
      <c r="B86" s="41">
        <f t="shared" ref="B86:N86" si="24">MAX(B65:B80)</f>
        <v>28.99</v>
      </c>
      <c r="C86" s="41">
        <f t="shared" si="24"/>
        <v>29.2</v>
      </c>
      <c r="D86" s="41">
        <f t="shared" si="24"/>
        <v>29.15</v>
      </c>
      <c r="E86" s="41">
        <f t="shared" si="24"/>
        <v>30.05</v>
      </c>
      <c r="F86" s="41">
        <f t="shared" si="24"/>
        <v>29.35</v>
      </c>
      <c r="G86" s="41">
        <f t="shared" si="24"/>
        <v>29.24</v>
      </c>
      <c r="H86" s="41">
        <f t="shared" si="24"/>
        <v>29.3</v>
      </c>
      <c r="I86" s="41">
        <f t="shared" si="24"/>
        <v>29.26</v>
      </c>
      <c r="J86" s="41">
        <f t="shared" si="24"/>
        <v>29.24</v>
      </c>
      <c r="K86" s="41">
        <f t="shared" si="24"/>
        <v>29.09</v>
      </c>
      <c r="L86" s="41">
        <f t="shared" si="24"/>
        <v>28.64</v>
      </c>
      <c r="M86" s="41">
        <f t="shared" si="24"/>
        <v>29.26</v>
      </c>
      <c r="N86" s="72">
        <f t="shared" si="24"/>
        <v>28.764166666666664</v>
      </c>
    </row>
    <row r="87" spans="1:14" x14ac:dyDescent="0.25">
      <c r="A87" s="27" t="s">
        <v>83</v>
      </c>
      <c r="B87" s="41">
        <f t="shared" ref="B87:N87" si="25">QUARTILE(B65:B80,1)</f>
        <v>27.93</v>
      </c>
      <c r="C87" s="41">
        <f t="shared" si="25"/>
        <v>28.34</v>
      </c>
      <c r="D87" s="41">
        <f t="shared" si="25"/>
        <v>27.89</v>
      </c>
      <c r="E87" s="41">
        <f t="shared" si="25"/>
        <v>28.52</v>
      </c>
      <c r="F87" s="41">
        <f t="shared" si="25"/>
        <v>28.44</v>
      </c>
      <c r="G87" s="41">
        <f t="shared" si="25"/>
        <v>28.35</v>
      </c>
      <c r="H87" s="41">
        <f t="shared" si="25"/>
        <v>28.322499999999998</v>
      </c>
      <c r="I87" s="41">
        <f t="shared" si="25"/>
        <v>28.19</v>
      </c>
      <c r="J87" s="41">
        <f t="shared" si="25"/>
        <v>27.907499999999999</v>
      </c>
      <c r="K87" s="41">
        <f t="shared" si="25"/>
        <v>27.18</v>
      </c>
      <c r="L87" s="41">
        <f t="shared" si="25"/>
        <v>27.324999999999999</v>
      </c>
      <c r="M87" s="41">
        <f t="shared" si="25"/>
        <v>27.85</v>
      </c>
      <c r="N87" s="72">
        <f t="shared" si="25"/>
        <v>28.148333333333333</v>
      </c>
    </row>
    <row r="88" spans="1:14" x14ac:dyDescent="0.25">
      <c r="A88" s="27" t="s">
        <v>84</v>
      </c>
      <c r="B88" s="41">
        <f t="shared" ref="B88:N88" si="26">QUARTILE(B65:B80,2)</f>
        <v>28.74</v>
      </c>
      <c r="C88" s="41">
        <f t="shared" si="26"/>
        <v>28.7</v>
      </c>
      <c r="D88" s="41">
        <f t="shared" si="26"/>
        <v>28.03</v>
      </c>
      <c r="E88" s="41">
        <f t="shared" si="26"/>
        <v>28.89</v>
      </c>
      <c r="F88" s="41">
        <f t="shared" si="26"/>
        <v>28.6</v>
      </c>
      <c r="G88" s="41">
        <f t="shared" si="26"/>
        <v>28.57</v>
      </c>
      <c r="H88" s="41">
        <f t="shared" si="26"/>
        <v>28.490000000000002</v>
      </c>
      <c r="I88" s="41">
        <f t="shared" si="26"/>
        <v>28.565000000000001</v>
      </c>
      <c r="J88" s="41">
        <f t="shared" si="26"/>
        <v>28.375</v>
      </c>
      <c r="K88" s="41">
        <f t="shared" si="26"/>
        <v>27.950000000000003</v>
      </c>
      <c r="L88" s="41">
        <f t="shared" si="26"/>
        <v>28.015000000000001</v>
      </c>
      <c r="M88" s="41">
        <f t="shared" si="26"/>
        <v>28.65</v>
      </c>
      <c r="N88" s="72">
        <f t="shared" si="26"/>
        <v>28.421249999999997</v>
      </c>
    </row>
    <row r="89" spans="1:14" x14ac:dyDescent="0.25">
      <c r="A89" s="27" t="s">
        <v>85</v>
      </c>
      <c r="B89" s="41">
        <f t="shared" ref="B89:N89" si="27">QUARTILE(B65:B80,3)</f>
        <v>28.81</v>
      </c>
      <c r="C89" s="41">
        <f t="shared" si="27"/>
        <v>28.75</v>
      </c>
      <c r="D89" s="41">
        <f t="shared" si="27"/>
        <v>28.47</v>
      </c>
      <c r="E89" s="41">
        <f t="shared" si="27"/>
        <v>29.2</v>
      </c>
      <c r="F89" s="41">
        <f t="shared" si="27"/>
        <v>28.94</v>
      </c>
      <c r="G89" s="41">
        <f t="shared" si="27"/>
        <v>28.69</v>
      </c>
      <c r="H89" s="41">
        <f t="shared" si="27"/>
        <v>28.77</v>
      </c>
      <c r="I89" s="41">
        <f t="shared" si="27"/>
        <v>28.865000000000002</v>
      </c>
      <c r="J89" s="41">
        <f t="shared" si="27"/>
        <v>28.9175</v>
      </c>
      <c r="K89" s="41">
        <f t="shared" si="27"/>
        <v>28.425000000000001</v>
      </c>
      <c r="L89" s="41">
        <f t="shared" si="27"/>
        <v>28.4725</v>
      </c>
      <c r="M89" s="41">
        <f t="shared" si="27"/>
        <v>28.74</v>
      </c>
      <c r="N89" s="72">
        <f t="shared" si="27"/>
        <v>28.589375000000004</v>
      </c>
    </row>
    <row r="92" spans="1:14" ht="15.75" x14ac:dyDescent="0.25">
      <c r="A92" s="23"/>
    </row>
    <row r="93" spans="1:14" ht="15.75" x14ac:dyDescent="0.25">
      <c r="A93" s="23" t="s">
        <v>248</v>
      </c>
    </row>
    <row r="94" spans="1:14" ht="15.75" x14ac:dyDescent="0.25">
      <c r="A94" s="24" t="s">
        <v>64</v>
      </c>
      <c r="B94" s="48" t="s">
        <v>65</v>
      </c>
      <c r="C94" s="48" t="s">
        <v>66</v>
      </c>
      <c r="D94" s="48" t="s">
        <v>67</v>
      </c>
      <c r="E94" s="48" t="s">
        <v>68</v>
      </c>
      <c r="F94" s="48" t="s">
        <v>69</v>
      </c>
      <c r="G94" s="48" t="s">
        <v>70</v>
      </c>
      <c r="H94" s="48" t="s">
        <v>71</v>
      </c>
      <c r="I94" s="48" t="s">
        <v>72</v>
      </c>
      <c r="J94" s="48" t="s">
        <v>73</v>
      </c>
      <c r="K94" s="48" t="s">
        <v>74</v>
      </c>
      <c r="L94" s="48" t="s">
        <v>75</v>
      </c>
      <c r="M94" s="48" t="s">
        <v>76</v>
      </c>
      <c r="N94" s="71"/>
    </row>
    <row r="95" spans="1:14" x14ac:dyDescent="0.25">
      <c r="A95" s="27">
        <v>2016</v>
      </c>
      <c r="B95" s="41"/>
      <c r="C95" s="41">
        <v>24.239000000000001</v>
      </c>
      <c r="D95" s="41">
        <v>24.975000000000001</v>
      </c>
      <c r="E95" s="41">
        <v>25.968</v>
      </c>
      <c r="F95" s="41">
        <v>25.588000000000001</v>
      </c>
      <c r="G95" s="41">
        <v>27.558</v>
      </c>
      <c r="H95" s="41">
        <v>27.928999999999998</v>
      </c>
      <c r="I95" s="41">
        <v>27.620999999999999</v>
      </c>
      <c r="J95" s="41">
        <v>27.47</v>
      </c>
      <c r="K95" s="41">
        <v>27.027000000000001</v>
      </c>
      <c r="L95" s="41">
        <v>27.152000000000001</v>
      </c>
      <c r="M95" s="41">
        <v>26.893999999999998</v>
      </c>
      <c r="N95" s="72"/>
    </row>
    <row r="96" spans="1:14" x14ac:dyDescent="0.25">
      <c r="A96" s="27">
        <v>2017</v>
      </c>
      <c r="B96" s="41">
        <v>27.545999999999999</v>
      </c>
      <c r="C96" s="41"/>
      <c r="D96" s="41"/>
      <c r="E96" s="41"/>
      <c r="F96" s="41"/>
      <c r="G96" s="41"/>
      <c r="H96" s="41"/>
      <c r="I96" s="41"/>
      <c r="J96" s="41"/>
      <c r="K96" s="41"/>
      <c r="L96" s="41"/>
      <c r="M96" s="41"/>
      <c r="N96" s="72"/>
    </row>
    <row r="97" spans="1:14" x14ac:dyDescent="0.25">
      <c r="A97" s="27"/>
      <c r="B97" s="41"/>
      <c r="C97" s="41"/>
      <c r="D97" s="41"/>
      <c r="E97" s="41"/>
      <c r="F97" s="41"/>
      <c r="G97" s="41"/>
      <c r="H97" s="41"/>
      <c r="I97" s="41"/>
      <c r="J97" s="41"/>
      <c r="K97" s="41"/>
      <c r="L97" s="41"/>
      <c r="M97" s="41"/>
      <c r="N97" s="72"/>
    </row>
    <row r="98" spans="1:14" ht="15.75" x14ac:dyDescent="0.25">
      <c r="A98" s="23" t="s">
        <v>249</v>
      </c>
      <c r="N98" s="72"/>
    </row>
    <row r="99" spans="1:14" ht="15.75" x14ac:dyDescent="0.25">
      <c r="A99" s="24" t="s">
        <v>64</v>
      </c>
      <c r="B99" s="48" t="s">
        <v>65</v>
      </c>
      <c r="C99" s="48" t="s">
        <v>66</v>
      </c>
      <c r="D99" s="48" t="s">
        <v>67</v>
      </c>
      <c r="E99" s="48" t="s">
        <v>68</v>
      </c>
      <c r="F99" s="48" t="s">
        <v>69</v>
      </c>
      <c r="G99" s="48" t="s">
        <v>70</v>
      </c>
      <c r="H99" s="48" t="s">
        <v>71</v>
      </c>
      <c r="I99" s="48" t="s">
        <v>72</v>
      </c>
      <c r="J99" s="48" t="s">
        <v>73</v>
      </c>
      <c r="K99" s="48" t="s">
        <v>74</v>
      </c>
      <c r="L99" s="48" t="s">
        <v>75</v>
      </c>
      <c r="M99" s="48" t="s">
        <v>76</v>
      </c>
      <c r="N99" s="72"/>
    </row>
    <row r="100" spans="1:14" x14ac:dyDescent="0.25">
      <c r="A100" s="27">
        <v>2016</v>
      </c>
      <c r="B100" s="41"/>
      <c r="C100" s="41">
        <v>24.555</v>
      </c>
      <c r="D100" s="41">
        <v>25.202999999999999</v>
      </c>
      <c r="E100" s="41">
        <v>26.167999999999999</v>
      </c>
      <c r="F100" s="41">
        <v>25.753</v>
      </c>
      <c r="G100" s="41">
        <v>27.626999999999999</v>
      </c>
      <c r="H100" s="41">
        <v>27.986000000000001</v>
      </c>
      <c r="I100" s="41">
        <v>27.66</v>
      </c>
      <c r="J100" s="41">
        <v>27.521000000000001</v>
      </c>
      <c r="K100" s="41">
        <v>27.07</v>
      </c>
      <c r="L100" s="41">
        <v>27.18</v>
      </c>
      <c r="M100" s="41">
        <v>26.920999999999999</v>
      </c>
      <c r="N100" s="72"/>
    </row>
    <row r="101" spans="1:14" x14ac:dyDescent="0.25">
      <c r="A101" s="27">
        <v>2017</v>
      </c>
      <c r="B101" s="41">
        <v>27.62</v>
      </c>
      <c r="C101" s="41"/>
      <c r="D101" s="41"/>
      <c r="E101" s="41"/>
      <c r="F101" s="41"/>
      <c r="G101" s="41"/>
      <c r="H101" s="41"/>
      <c r="I101" s="41"/>
      <c r="J101" s="41"/>
      <c r="K101" s="41"/>
      <c r="L101" s="41"/>
      <c r="M101" s="41"/>
      <c r="N101" s="72"/>
    </row>
    <row r="102" spans="1:14" x14ac:dyDescent="0.25">
      <c r="A102" s="27"/>
      <c r="B102" s="41"/>
      <c r="C102" s="41"/>
      <c r="D102" s="41"/>
      <c r="E102" s="41"/>
      <c r="F102" s="41"/>
      <c r="G102" s="41"/>
      <c r="H102" s="41"/>
      <c r="I102" s="41"/>
      <c r="J102" s="41"/>
      <c r="K102" s="41"/>
      <c r="L102" s="41"/>
      <c r="M102" s="41"/>
      <c r="N102" s="72"/>
    </row>
    <row r="103" spans="1:14" x14ac:dyDescent="0.25">
      <c r="A103" s="27"/>
      <c r="B103" s="41"/>
      <c r="C103" s="41"/>
      <c r="D103" s="41"/>
      <c r="E103" s="41"/>
      <c r="F103" s="41"/>
      <c r="G103" s="41"/>
      <c r="H103" s="41"/>
      <c r="I103" s="41"/>
      <c r="J103" s="41"/>
      <c r="K103" s="41"/>
      <c r="L103" s="41"/>
      <c r="M103" s="41"/>
      <c r="N103" s="72"/>
    </row>
    <row r="104" spans="1:14" x14ac:dyDescent="0.25">
      <c r="A104" s="27"/>
      <c r="B104" s="41"/>
      <c r="C104" s="41"/>
      <c r="D104" s="41"/>
      <c r="E104" s="41"/>
      <c r="F104" s="41"/>
      <c r="G104" s="41"/>
      <c r="H104" s="41"/>
      <c r="I104" s="41"/>
      <c r="J104" s="41"/>
      <c r="K104" s="41"/>
      <c r="L104" s="41"/>
      <c r="M104" s="41"/>
      <c r="N104" s="72"/>
    </row>
    <row r="105" spans="1:14" x14ac:dyDescent="0.25">
      <c r="A105" s="27"/>
      <c r="B105" s="41"/>
      <c r="C105" s="41"/>
      <c r="D105" s="41"/>
      <c r="E105" s="41"/>
      <c r="F105" s="41"/>
      <c r="G105" s="41"/>
      <c r="H105" s="41"/>
      <c r="I105" s="41"/>
      <c r="J105" s="41"/>
      <c r="K105" s="41"/>
      <c r="L105" s="41"/>
      <c r="M105" s="41"/>
      <c r="N105" s="72"/>
    </row>
    <row r="106" spans="1:14" x14ac:dyDescent="0.25">
      <c r="A106" s="27"/>
      <c r="B106" s="41"/>
      <c r="C106" s="41"/>
      <c r="D106" s="41"/>
      <c r="E106" s="41"/>
      <c r="F106" s="41"/>
      <c r="G106" s="41"/>
      <c r="H106" s="41"/>
      <c r="I106" s="41"/>
      <c r="J106" s="41"/>
      <c r="K106" s="41"/>
      <c r="L106" s="41"/>
      <c r="M106" s="41"/>
      <c r="N106" s="72"/>
    </row>
    <row r="107" spans="1:14" x14ac:dyDescent="0.25">
      <c r="A107" s="27"/>
      <c r="B107" s="41"/>
      <c r="C107" s="41"/>
      <c r="D107" s="41"/>
      <c r="E107" s="41"/>
      <c r="F107" s="41"/>
      <c r="G107" s="41"/>
      <c r="H107" s="41"/>
      <c r="I107" s="41"/>
      <c r="J107" s="41"/>
      <c r="K107" s="41"/>
      <c r="L107" s="41"/>
      <c r="M107" s="41"/>
      <c r="N107" s="72"/>
    </row>
    <row r="108" spans="1:14" x14ac:dyDescent="0.25">
      <c r="A108" s="27"/>
      <c r="B108" s="41"/>
      <c r="C108" s="41"/>
      <c r="D108" s="41"/>
      <c r="E108" s="41"/>
      <c r="F108" s="41"/>
      <c r="G108" s="41"/>
      <c r="H108" s="41"/>
      <c r="I108" s="41"/>
      <c r="J108" s="41"/>
      <c r="K108" s="41"/>
      <c r="L108" s="41"/>
      <c r="M108" s="41"/>
      <c r="N108" s="72"/>
    </row>
    <row r="109" spans="1:14" x14ac:dyDescent="0.25">
      <c r="A109" s="27"/>
      <c r="B109" s="41"/>
      <c r="C109" s="41"/>
      <c r="D109" s="41"/>
      <c r="E109" s="41"/>
      <c r="F109" s="41"/>
      <c r="G109" s="41"/>
      <c r="H109" s="41"/>
      <c r="I109" s="41"/>
      <c r="J109" s="41"/>
      <c r="K109" s="41"/>
      <c r="L109" s="41"/>
      <c r="M109" s="41"/>
      <c r="N109" s="72"/>
    </row>
    <row r="110" spans="1:14" x14ac:dyDescent="0.25">
      <c r="A110" s="3"/>
      <c r="N110" s="75"/>
    </row>
    <row r="111" spans="1:14" x14ac:dyDescent="0.25">
      <c r="A111" s="27"/>
      <c r="B111" s="41"/>
      <c r="C111" s="41"/>
      <c r="D111" s="41"/>
      <c r="E111" s="41"/>
      <c r="F111" s="41"/>
      <c r="G111" s="41"/>
      <c r="H111" s="41"/>
      <c r="I111" s="41"/>
      <c r="J111" s="41"/>
      <c r="K111" s="41"/>
      <c r="L111" s="41"/>
      <c r="M111" s="41"/>
      <c r="N111" s="72"/>
    </row>
    <row r="112" spans="1:14" x14ac:dyDescent="0.25">
      <c r="A112" s="27"/>
      <c r="B112" s="41"/>
      <c r="C112" s="41"/>
      <c r="D112" s="41"/>
      <c r="E112" s="41"/>
      <c r="F112" s="41"/>
      <c r="G112" s="41"/>
      <c r="H112" s="41"/>
      <c r="I112" s="41"/>
      <c r="J112" s="41"/>
      <c r="K112" s="41"/>
      <c r="L112" s="41"/>
      <c r="M112" s="41"/>
      <c r="N112" s="72"/>
    </row>
    <row r="113" spans="1:14" x14ac:dyDescent="0.25">
      <c r="A113" s="27"/>
      <c r="B113" s="41"/>
      <c r="C113" s="41"/>
      <c r="D113" s="41"/>
      <c r="E113" s="41"/>
      <c r="F113" s="41"/>
      <c r="G113" s="41"/>
      <c r="H113" s="41"/>
      <c r="I113" s="41"/>
      <c r="J113" s="41"/>
      <c r="K113" s="41"/>
      <c r="L113" s="41"/>
      <c r="M113" s="41"/>
      <c r="N113" s="72"/>
    </row>
    <row r="114" spans="1:14" x14ac:dyDescent="0.25">
      <c r="A114" s="27"/>
      <c r="B114" s="41"/>
      <c r="C114" s="41"/>
      <c r="D114" s="41"/>
      <c r="E114" s="41"/>
      <c r="F114" s="41"/>
      <c r="G114" s="41"/>
      <c r="H114" s="41"/>
      <c r="I114" s="41"/>
      <c r="J114" s="41"/>
      <c r="K114" s="41"/>
      <c r="L114" s="41"/>
      <c r="M114" s="41"/>
      <c r="N114" s="72"/>
    </row>
    <row r="115" spans="1:14" x14ac:dyDescent="0.25">
      <c r="A115" s="27"/>
      <c r="B115" s="41"/>
      <c r="C115" s="41"/>
      <c r="D115" s="41"/>
      <c r="E115" s="41"/>
      <c r="F115" s="41"/>
      <c r="G115" s="41"/>
      <c r="H115" s="41"/>
      <c r="I115" s="41"/>
      <c r="J115" s="41"/>
      <c r="K115" s="41"/>
      <c r="L115" s="41"/>
      <c r="M115" s="41"/>
      <c r="N115" s="72"/>
    </row>
    <row r="116" spans="1:14" x14ac:dyDescent="0.25">
      <c r="A116" s="27"/>
      <c r="B116" s="41"/>
      <c r="C116" s="41"/>
      <c r="D116" s="41"/>
      <c r="E116" s="41"/>
      <c r="F116" s="41"/>
      <c r="G116" s="41"/>
      <c r="H116" s="41"/>
      <c r="I116" s="41"/>
      <c r="J116" s="41"/>
      <c r="K116" s="41"/>
      <c r="L116" s="41"/>
      <c r="M116" s="41"/>
      <c r="N116" s="72"/>
    </row>
    <row r="117" spans="1:14" x14ac:dyDescent="0.25">
      <c r="A117" s="27"/>
      <c r="B117" s="41"/>
      <c r="C117" s="41"/>
      <c r="D117" s="41"/>
      <c r="E117" s="41"/>
      <c r="F117" s="41"/>
      <c r="G117" s="41"/>
      <c r="H117" s="41"/>
      <c r="I117" s="41"/>
      <c r="J117" s="41"/>
      <c r="K117" s="41"/>
      <c r="L117" s="41"/>
      <c r="M117" s="41"/>
      <c r="N117" s="72"/>
    </row>
    <row r="118" spans="1:14" x14ac:dyDescent="0.25">
      <c r="A118" s="27"/>
      <c r="B118" s="41"/>
      <c r="C118" s="41"/>
      <c r="D118" s="41"/>
      <c r="E118" s="41"/>
      <c r="F118" s="41"/>
      <c r="G118" s="41"/>
      <c r="H118" s="41"/>
      <c r="I118" s="41"/>
      <c r="J118" s="41"/>
      <c r="K118" s="41"/>
      <c r="L118" s="41"/>
      <c r="M118" s="41"/>
      <c r="N118" s="7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61"/>
  <sheetViews>
    <sheetView zoomScale="75" zoomScaleNormal="75" workbookViewId="0">
      <selection activeCell="G41" sqref="G41:M41"/>
    </sheetView>
  </sheetViews>
  <sheetFormatPr defaultRowHeight="15" x14ac:dyDescent="0.25"/>
  <cols>
    <col min="2" max="13" width="9.140625" style="37"/>
    <col min="14" max="14" width="9.140625" style="76"/>
  </cols>
  <sheetData>
    <row r="1" spans="1:14" ht="18.75" x14ac:dyDescent="0.3">
      <c r="A1" s="31" t="s">
        <v>211</v>
      </c>
    </row>
    <row r="2" spans="1:14" ht="15.75" x14ac:dyDescent="0.25">
      <c r="A2" s="24" t="s">
        <v>64</v>
      </c>
      <c r="B2" s="48" t="s">
        <v>65</v>
      </c>
      <c r="C2" s="48" t="s">
        <v>66</v>
      </c>
      <c r="D2" s="48" t="s">
        <v>67</v>
      </c>
      <c r="E2" s="48" t="s">
        <v>68</v>
      </c>
      <c r="F2" s="48" t="s">
        <v>69</v>
      </c>
      <c r="G2" s="48" t="s">
        <v>70</v>
      </c>
      <c r="H2" s="48" t="s">
        <v>71</v>
      </c>
      <c r="I2" s="48" t="s">
        <v>72</v>
      </c>
      <c r="J2" s="48" t="s">
        <v>73</v>
      </c>
      <c r="K2" s="48" t="s">
        <v>74</v>
      </c>
      <c r="L2" s="48" t="s">
        <v>75</v>
      </c>
      <c r="M2" s="48" t="s">
        <v>76</v>
      </c>
      <c r="N2" s="71" t="s">
        <v>77</v>
      </c>
    </row>
    <row r="3" spans="1:14" x14ac:dyDescent="0.25">
      <c r="A3" s="32">
        <v>2012</v>
      </c>
      <c r="M3" s="41">
        <v>27.92</v>
      </c>
      <c r="N3" s="77"/>
    </row>
    <row r="4" spans="1:14" x14ac:dyDescent="0.25">
      <c r="A4" s="32">
        <v>2013</v>
      </c>
      <c r="B4" s="41">
        <v>26.4</v>
      </c>
      <c r="C4" s="41">
        <v>23.81</v>
      </c>
      <c r="D4" s="41">
        <v>24.31</v>
      </c>
      <c r="E4" s="41">
        <v>26.82</v>
      </c>
      <c r="F4" s="41">
        <v>28.42</v>
      </c>
      <c r="G4" s="41">
        <v>28.99</v>
      </c>
      <c r="H4" s="41">
        <v>28.81</v>
      </c>
      <c r="I4" s="41">
        <v>28.47</v>
      </c>
      <c r="J4" s="41">
        <v>29.08</v>
      </c>
      <c r="K4" s="41">
        <v>28.41</v>
      </c>
      <c r="L4" s="41">
        <v>28.74</v>
      </c>
      <c r="M4" s="41">
        <v>28.42</v>
      </c>
      <c r="N4" s="77">
        <f>AVERAGE(B4:M4)</f>
        <v>27.556666666666672</v>
      </c>
    </row>
    <row r="5" spans="1:14" x14ac:dyDescent="0.25">
      <c r="A5" s="32">
        <v>2014</v>
      </c>
      <c r="B5" s="41">
        <v>26.42</v>
      </c>
      <c r="C5" s="41">
        <v>24.74</v>
      </c>
      <c r="D5" s="41">
        <v>25.52</v>
      </c>
      <c r="E5" s="41">
        <v>25.57</v>
      </c>
      <c r="F5" s="41">
        <v>28.81</v>
      </c>
      <c r="G5" s="41">
        <v>28.97</v>
      </c>
      <c r="H5" s="41">
        <v>29.22</v>
      </c>
      <c r="I5" s="41">
        <v>29.01</v>
      </c>
      <c r="J5" s="41">
        <v>29.22</v>
      </c>
      <c r="K5" s="41">
        <v>29.14</v>
      </c>
      <c r="L5" s="41">
        <v>28.95</v>
      </c>
      <c r="M5" s="41">
        <v>28.28</v>
      </c>
      <c r="N5" s="77">
        <f>AVERAGE(B5:M5)</f>
        <v>27.820833333333336</v>
      </c>
    </row>
    <row r="6" spans="1:14" x14ac:dyDescent="0.25">
      <c r="A6" s="32">
        <v>2015</v>
      </c>
      <c r="B6" s="41">
        <v>27.53</v>
      </c>
      <c r="C6" s="41">
        <v>25.61</v>
      </c>
      <c r="D6" s="41">
        <v>23.6</v>
      </c>
      <c r="E6" s="41">
        <v>26.41</v>
      </c>
      <c r="F6" s="41">
        <v>28.65</v>
      </c>
      <c r="G6" s="41">
        <v>28.31</v>
      </c>
      <c r="H6" s="41">
        <v>29.19</v>
      </c>
      <c r="I6" s="41">
        <v>28.59</v>
      </c>
      <c r="N6" s="77"/>
    </row>
    <row r="7" spans="1:14" x14ac:dyDescent="0.25">
      <c r="A7" s="32">
        <v>2016</v>
      </c>
    </row>
    <row r="8" spans="1:14" x14ac:dyDescent="0.25">
      <c r="A8" s="32">
        <v>2017</v>
      </c>
    </row>
    <row r="9" spans="1:14" x14ac:dyDescent="0.25">
      <c r="A9" s="32">
        <v>2018</v>
      </c>
    </row>
    <row r="10" spans="1:14" x14ac:dyDescent="0.25">
      <c r="A10" s="32">
        <v>2019</v>
      </c>
    </row>
    <row r="11" spans="1:14" x14ac:dyDescent="0.25">
      <c r="A11" s="32">
        <v>2020</v>
      </c>
    </row>
    <row r="12" spans="1:14" x14ac:dyDescent="0.25">
      <c r="A12" s="32">
        <v>2021</v>
      </c>
    </row>
    <row r="13" spans="1:14" x14ac:dyDescent="0.25">
      <c r="A13" s="32">
        <v>2022</v>
      </c>
    </row>
    <row r="14" spans="1:14" x14ac:dyDescent="0.25">
      <c r="A14" s="32">
        <v>2023</v>
      </c>
    </row>
    <row r="15" spans="1:14" x14ac:dyDescent="0.25">
      <c r="A15" s="32">
        <v>2024</v>
      </c>
    </row>
    <row r="17" spans="1:19" x14ac:dyDescent="0.25">
      <c r="A17" s="78" t="s">
        <v>78</v>
      </c>
      <c r="B17" s="72">
        <f>AVERAGE(B3:B15)</f>
        <v>26.783333333333331</v>
      </c>
      <c r="C17" s="72">
        <f t="shared" ref="C17:M17" si="0">AVERAGE(C3:C15)</f>
        <v>24.72</v>
      </c>
      <c r="D17" s="72">
        <f t="shared" si="0"/>
        <v>24.47666666666667</v>
      </c>
      <c r="E17" s="72">
        <f t="shared" si="0"/>
        <v>26.266666666666666</v>
      </c>
      <c r="F17" s="72">
        <f t="shared" si="0"/>
        <v>28.626666666666665</v>
      </c>
      <c r="G17" s="72">
        <f t="shared" si="0"/>
        <v>28.756666666666664</v>
      </c>
      <c r="H17" s="72">
        <f t="shared" si="0"/>
        <v>29.073333333333334</v>
      </c>
      <c r="I17" s="72">
        <f t="shared" si="0"/>
        <v>28.69</v>
      </c>
      <c r="J17" s="72">
        <f t="shared" si="0"/>
        <v>29.15</v>
      </c>
      <c r="K17" s="72">
        <f t="shared" si="0"/>
        <v>28.774999999999999</v>
      </c>
      <c r="L17" s="72">
        <f t="shared" si="0"/>
        <v>28.844999999999999</v>
      </c>
      <c r="M17" s="72">
        <f t="shared" si="0"/>
        <v>28.206666666666667</v>
      </c>
      <c r="N17" s="77">
        <f t="shared" ref="N17" si="1">AVERAGE(B17:M17)</f>
        <v>27.697499999999994</v>
      </c>
    </row>
    <row r="18" spans="1:19" x14ac:dyDescent="0.25">
      <c r="A18" s="78" t="s">
        <v>79</v>
      </c>
      <c r="B18" s="72">
        <f>STDEV(B3:B15)</f>
        <v>0.64670962056655235</v>
      </c>
      <c r="C18" s="72">
        <f t="shared" ref="C18:M18" si="2">STDEV(C3:C15)</f>
        <v>0.90016665123742545</v>
      </c>
      <c r="D18" s="72">
        <f t="shared" si="2"/>
        <v>0.97079005626001957</v>
      </c>
      <c r="E18" s="72">
        <f t="shared" si="2"/>
        <v>0.63720744921362416</v>
      </c>
      <c r="F18" s="72">
        <f t="shared" si="2"/>
        <v>0.19604421270043323</v>
      </c>
      <c r="G18" s="72">
        <f t="shared" si="2"/>
        <v>0.38695391629150527</v>
      </c>
      <c r="H18" s="72">
        <f t="shared" si="2"/>
        <v>0.22854612955229334</v>
      </c>
      <c r="I18" s="72">
        <f t="shared" si="2"/>
        <v>0.28354893757515787</v>
      </c>
      <c r="J18" s="72">
        <f t="shared" si="2"/>
        <v>9.8994949366117052E-2</v>
      </c>
      <c r="K18" s="72">
        <f t="shared" si="2"/>
        <v>0.51618795026618003</v>
      </c>
      <c r="L18" s="72">
        <f t="shared" si="2"/>
        <v>0.14849242404917559</v>
      </c>
      <c r="M18" s="72">
        <f t="shared" si="2"/>
        <v>0.25794056162870799</v>
      </c>
    </row>
    <row r="19" spans="1:19" x14ac:dyDescent="0.25">
      <c r="A19" s="78" t="s">
        <v>80</v>
      </c>
      <c r="B19" s="72">
        <f t="shared" ref="B19" si="3">B18/B17*100</f>
        <v>2.4145972143119567</v>
      </c>
      <c r="C19" s="72">
        <f t="shared" ref="C19:M19" si="4">C18/C17*100</f>
        <v>3.6414508545203299</v>
      </c>
      <c r="D19" s="72">
        <f t="shared" si="4"/>
        <v>3.9661857126243474</v>
      </c>
      <c r="E19" s="72">
        <f t="shared" si="4"/>
        <v>2.4259166848234424</v>
      </c>
      <c r="F19" s="72">
        <f t="shared" si="4"/>
        <v>0.68483073835735886</v>
      </c>
      <c r="G19" s="72">
        <f t="shared" si="4"/>
        <v>1.3456146387788523</v>
      </c>
      <c r="H19" s="72">
        <f t="shared" si="4"/>
        <v>0.7861022571163494</v>
      </c>
      <c r="I19" s="72">
        <f t="shared" si="4"/>
        <v>0.98831975453174581</v>
      </c>
      <c r="J19" s="72">
        <f t="shared" si="4"/>
        <v>0.33960531514962966</v>
      </c>
      <c r="K19" s="72">
        <f t="shared" si="4"/>
        <v>1.7938764561813381</v>
      </c>
      <c r="L19" s="72">
        <f t="shared" si="4"/>
        <v>0.51479432847694784</v>
      </c>
      <c r="M19" s="72">
        <f t="shared" si="4"/>
        <v>0.91446665668414551</v>
      </c>
    </row>
    <row r="20" spans="1:19" x14ac:dyDescent="0.25">
      <c r="A20" s="78" t="s">
        <v>81</v>
      </c>
      <c r="B20" s="72">
        <f>MIN(B3:B15)</f>
        <v>26.4</v>
      </c>
      <c r="C20" s="72">
        <f t="shared" ref="C20:M20" si="5">MIN(C3:C15)</f>
        <v>23.81</v>
      </c>
      <c r="D20" s="72">
        <f t="shared" si="5"/>
        <v>23.6</v>
      </c>
      <c r="E20" s="72">
        <f t="shared" si="5"/>
        <v>25.57</v>
      </c>
      <c r="F20" s="72">
        <f t="shared" si="5"/>
        <v>28.42</v>
      </c>
      <c r="G20" s="72">
        <f t="shared" si="5"/>
        <v>28.31</v>
      </c>
      <c r="H20" s="72">
        <f t="shared" si="5"/>
        <v>28.81</v>
      </c>
      <c r="I20" s="72">
        <f t="shared" si="5"/>
        <v>28.47</v>
      </c>
      <c r="J20" s="72">
        <f t="shared" si="5"/>
        <v>29.08</v>
      </c>
      <c r="K20" s="72">
        <f t="shared" si="5"/>
        <v>28.41</v>
      </c>
      <c r="L20" s="72">
        <f t="shared" si="5"/>
        <v>28.74</v>
      </c>
      <c r="M20" s="72">
        <f t="shared" si="5"/>
        <v>27.92</v>
      </c>
    </row>
    <row r="21" spans="1:19" x14ac:dyDescent="0.25">
      <c r="A21" s="78" t="s">
        <v>82</v>
      </c>
      <c r="B21" s="72">
        <f>MAX(B3:B15)</f>
        <v>27.53</v>
      </c>
      <c r="C21" s="72">
        <f t="shared" ref="C21:M21" si="6">MAX(C3:C15)</f>
        <v>25.61</v>
      </c>
      <c r="D21" s="72">
        <f t="shared" si="6"/>
        <v>25.52</v>
      </c>
      <c r="E21" s="72">
        <f t="shared" si="6"/>
        <v>26.82</v>
      </c>
      <c r="F21" s="72">
        <f t="shared" si="6"/>
        <v>28.81</v>
      </c>
      <c r="G21" s="72">
        <f t="shared" si="6"/>
        <v>28.99</v>
      </c>
      <c r="H21" s="72">
        <f t="shared" si="6"/>
        <v>29.22</v>
      </c>
      <c r="I21" s="72">
        <f t="shared" si="6"/>
        <v>29.01</v>
      </c>
      <c r="J21" s="72">
        <f t="shared" si="6"/>
        <v>29.22</v>
      </c>
      <c r="K21" s="72">
        <f t="shared" si="6"/>
        <v>29.14</v>
      </c>
      <c r="L21" s="72">
        <f t="shared" si="6"/>
        <v>28.95</v>
      </c>
      <c r="M21" s="72">
        <f t="shared" si="6"/>
        <v>28.42</v>
      </c>
    </row>
    <row r="22" spans="1:19" x14ac:dyDescent="0.25">
      <c r="A22" s="78" t="s">
        <v>83</v>
      </c>
      <c r="B22" s="72">
        <f>QUARTILE(B3:B15,1)</f>
        <v>26.41</v>
      </c>
      <c r="C22" s="72">
        <f t="shared" ref="C22:M22" si="7">QUARTILE(C3:C15,1)</f>
        <v>24.274999999999999</v>
      </c>
      <c r="D22" s="72">
        <f t="shared" si="7"/>
        <v>23.954999999999998</v>
      </c>
      <c r="E22" s="72">
        <f t="shared" si="7"/>
        <v>25.990000000000002</v>
      </c>
      <c r="F22" s="72">
        <f t="shared" si="7"/>
        <v>28.535</v>
      </c>
      <c r="G22" s="72">
        <f t="shared" si="7"/>
        <v>28.64</v>
      </c>
      <c r="H22" s="72">
        <f t="shared" si="7"/>
        <v>29</v>
      </c>
      <c r="I22" s="72">
        <f t="shared" si="7"/>
        <v>28.53</v>
      </c>
      <c r="J22" s="72">
        <f t="shared" si="7"/>
        <v>29.114999999999998</v>
      </c>
      <c r="K22" s="72">
        <f t="shared" si="7"/>
        <v>28.592500000000001</v>
      </c>
      <c r="L22" s="72">
        <f t="shared" si="7"/>
        <v>28.792499999999997</v>
      </c>
      <c r="M22" s="72">
        <f t="shared" si="7"/>
        <v>28.1</v>
      </c>
    </row>
    <row r="23" spans="1:19" x14ac:dyDescent="0.25">
      <c r="A23" s="78" t="s">
        <v>84</v>
      </c>
      <c r="B23" s="72">
        <f>QUARTILE(B3:B15,2)</f>
        <v>26.42</v>
      </c>
      <c r="C23" s="72">
        <f t="shared" ref="C23:M23" si="8">QUARTILE(C3:C15,2)</f>
        <v>24.74</v>
      </c>
      <c r="D23" s="72">
        <f t="shared" si="8"/>
        <v>24.31</v>
      </c>
      <c r="E23" s="72">
        <f t="shared" si="8"/>
        <v>26.41</v>
      </c>
      <c r="F23" s="72">
        <f t="shared" si="8"/>
        <v>28.65</v>
      </c>
      <c r="G23" s="72">
        <f t="shared" si="8"/>
        <v>28.97</v>
      </c>
      <c r="H23" s="72">
        <f t="shared" si="8"/>
        <v>29.19</v>
      </c>
      <c r="I23" s="72">
        <f t="shared" si="8"/>
        <v>28.59</v>
      </c>
      <c r="J23" s="72">
        <f t="shared" si="8"/>
        <v>29.15</v>
      </c>
      <c r="K23" s="72">
        <f t="shared" si="8"/>
        <v>28.774999999999999</v>
      </c>
      <c r="L23" s="72">
        <f t="shared" si="8"/>
        <v>28.844999999999999</v>
      </c>
      <c r="M23" s="72">
        <f t="shared" si="8"/>
        <v>28.28</v>
      </c>
    </row>
    <row r="24" spans="1:19" x14ac:dyDescent="0.25">
      <c r="A24" s="78" t="s">
        <v>85</v>
      </c>
      <c r="B24" s="72">
        <f>QUARTILE(B3:B15,3)</f>
        <v>26.975000000000001</v>
      </c>
      <c r="C24" s="72">
        <f t="shared" ref="C24:M24" si="9">QUARTILE(C3:C15,3)</f>
        <v>25.174999999999997</v>
      </c>
      <c r="D24" s="72">
        <f t="shared" si="9"/>
        <v>24.914999999999999</v>
      </c>
      <c r="E24" s="72">
        <f t="shared" si="9"/>
        <v>26.615000000000002</v>
      </c>
      <c r="F24" s="72">
        <f t="shared" si="9"/>
        <v>28.729999999999997</v>
      </c>
      <c r="G24" s="72">
        <f t="shared" si="9"/>
        <v>28.979999999999997</v>
      </c>
      <c r="H24" s="72">
        <f t="shared" si="9"/>
        <v>29.204999999999998</v>
      </c>
      <c r="I24" s="72">
        <f t="shared" si="9"/>
        <v>28.8</v>
      </c>
      <c r="J24" s="72">
        <f t="shared" si="9"/>
        <v>29.184999999999999</v>
      </c>
      <c r="K24" s="72">
        <f t="shared" si="9"/>
        <v>28.9575</v>
      </c>
      <c r="L24" s="72">
        <f t="shared" si="9"/>
        <v>28.897500000000001</v>
      </c>
      <c r="M24" s="72">
        <f t="shared" si="9"/>
        <v>28.35</v>
      </c>
    </row>
    <row r="29" spans="1:19" ht="18.75" x14ac:dyDescent="0.3">
      <c r="A29" s="31" t="s">
        <v>253</v>
      </c>
      <c r="Q29" s="33"/>
      <c r="R29" s="28"/>
      <c r="S29" s="28"/>
    </row>
    <row r="30" spans="1:19" ht="15.75" x14ac:dyDescent="0.25">
      <c r="A30" s="24" t="s">
        <v>64</v>
      </c>
      <c r="B30" s="48" t="s">
        <v>65</v>
      </c>
      <c r="C30" s="48" t="s">
        <v>66</v>
      </c>
      <c r="D30" s="48" t="s">
        <v>67</v>
      </c>
      <c r="E30" s="48" t="s">
        <v>68</v>
      </c>
      <c r="F30" s="48" t="s">
        <v>69</v>
      </c>
      <c r="G30" s="48" t="s">
        <v>70</v>
      </c>
      <c r="H30" s="48" t="s">
        <v>71</v>
      </c>
      <c r="I30" s="48" t="s">
        <v>72</v>
      </c>
      <c r="J30" s="48" t="s">
        <v>73</v>
      </c>
      <c r="K30" s="48" t="s">
        <v>74</v>
      </c>
      <c r="L30" s="48" t="s">
        <v>75</v>
      </c>
      <c r="M30" s="48" t="s">
        <v>76</v>
      </c>
      <c r="N30" s="71" t="s">
        <v>77</v>
      </c>
      <c r="Q30" s="33"/>
      <c r="R30" s="28"/>
      <c r="S30" s="28"/>
    </row>
    <row r="31" spans="1:19" x14ac:dyDescent="0.25">
      <c r="A31" s="32">
        <v>2012</v>
      </c>
      <c r="M31" s="41">
        <v>27.81</v>
      </c>
      <c r="N31" s="77"/>
      <c r="Q31" s="33"/>
      <c r="R31" s="28"/>
      <c r="S31" s="28"/>
    </row>
    <row r="32" spans="1:19" x14ac:dyDescent="0.25">
      <c r="A32" s="32">
        <v>2013</v>
      </c>
      <c r="B32" s="41">
        <v>26.14</v>
      </c>
      <c r="C32" s="41">
        <v>23.56</v>
      </c>
      <c r="D32" s="41">
        <v>24.12</v>
      </c>
      <c r="E32" s="41">
        <v>26.56</v>
      </c>
      <c r="F32" s="41">
        <v>27.91</v>
      </c>
      <c r="G32" s="41">
        <v>28.62</v>
      </c>
      <c r="H32" s="41">
        <v>28.26</v>
      </c>
      <c r="I32" s="41">
        <v>27.79</v>
      </c>
      <c r="J32" s="41">
        <v>28.2</v>
      </c>
      <c r="K32" s="41">
        <v>26.94</v>
      </c>
      <c r="L32" s="41">
        <v>27.88</v>
      </c>
      <c r="M32" s="41">
        <v>27.82</v>
      </c>
      <c r="N32" s="77">
        <f t="shared" ref="N32:N38" si="10">AVERAGE(B32:M32)</f>
        <v>26.983333333333334</v>
      </c>
      <c r="Q32" s="33"/>
      <c r="R32" s="28"/>
      <c r="S32" s="28"/>
    </row>
    <row r="33" spans="1:19" x14ac:dyDescent="0.25">
      <c r="A33" s="32">
        <v>2014</v>
      </c>
      <c r="B33" s="41">
        <v>26.29</v>
      </c>
      <c r="C33" s="41">
        <v>25</v>
      </c>
      <c r="D33" s="41">
        <v>25.5</v>
      </c>
      <c r="E33" s="41">
        <v>25.62</v>
      </c>
      <c r="F33" s="41">
        <v>27.8</v>
      </c>
      <c r="G33" s="41">
        <v>28.56</v>
      </c>
      <c r="H33" s="41">
        <v>28</v>
      </c>
      <c r="I33" s="41">
        <v>28.66</v>
      </c>
      <c r="J33" s="41">
        <v>28.8</v>
      </c>
      <c r="K33" s="41">
        <v>28.6</v>
      </c>
      <c r="L33" s="41">
        <v>28.46</v>
      </c>
      <c r="M33" s="41">
        <v>27.88</v>
      </c>
      <c r="N33" s="77">
        <f t="shared" si="10"/>
        <v>27.430833333333336</v>
      </c>
      <c r="Q33" s="33"/>
      <c r="R33" s="28"/>
      <c r="S33" s="28"/>
    </row>
    <row r="34" spans="1:19" x14ac:dyDescent="0.25">
      <c r="A34" s="32">
        <v>2015</v>
      </c>
      <c r="B34" s="41">
        <v>26.97</v>
      </c>
      <c r="C34" s="41">
        <v>25.6</v>
      </c>
      <c r="D34" s="41">
        <v>22.86</v>
      </c>
      <c r="E34" s="41">
        <v>25.59</v>
      </c>
      <c r="F34" s="41">
        <v>27.98</v>
      </c>
      <c r="G34" s="41">
        <v>28.56</v>
      </c>
      <c r="H34" s="41">
        <v>28.11</v>
      </c>
      <c r="I34" s="41">
        <v>28.39</v>
      </c>
      <c r="J34" s="41">
        <v>28.98</v>
      </c>
      <c r="K34" s="41">
        <v>29.3</v>
      </c>
      <c r="L34" s="41">
        <v>28.68</v>
      </c>
      <c r="M34" s="41">
        <v>28.78</v>
      </c>
      <c r="N34" s="77">
        <f t="shared" si="10"/>
        <v>27.483333333333331</v>
      </c>
      <c r="Q34" s="33"/>
      <c r="R34" s="28"/>
      <c r="S34" s="28"/>
    </row>
    <row r="35" spans="1:19" x14ac:dyDescent="0.25">
      <c r="A35" s="32">
        <v>2016</v>
      </c>
      <c r="B35" s="41">
        <v>26.97</v>
      </c>
      <c r="C35" s="41">
        <v>24.35</v>
      </c>
      <c r="D35" s="41">
        <v>23.86</v>
      </c>
      <c r="E35" s="41">
        <v>25.63</v>
      </c>
      <c r="F35" s="41">
        <v>28.12</v>
      </c>
      <c r="G35" s="41">
        <v>28.99</v>
      </c>
      <c r="H35" s="41">
        <v>28.45</v>
      </c>
      <c r="I35" s="41">
        <v>28.61</v>
      </c>
      <c r="J35" s="41">
        <v>28.69</v>
      </c>
      <c r="K35" s="41">
        <v>28.54</v>
      </c>
      <c r="L35" s="41">
        <v>27.84</v>
      </c>
      <c r="M35" s="41">
        <v>27.72</v>
      </c>
      <c r="N35" s="77">
        <f t="shared" si="10"/>
        <v>27.314166666666665</v>
      </c>
      <c r="Q35" s="33"/>
      <c r="R35" s="28"/>
      <c r="S35" s="28"/>
    </row>
    <row r="36" spans="1:19" x14ac:dyDescent="0.25">
      <c r="A36" s="32">
        <v>2017</v>
      </c>
      <c r="B36" s="41">
        <v>26.8</v>
      </c>
      <c r="C36" s="41">
        <v>23.09</v>
      </c>
      <c r="D36" s="41">
        <v>24.76</v>
      </c>
      <c r="E36" s="41">
        <v>26.12</v>
      </c>
      <c r="F36" s="41">
        <v>28.91</v>
      </c>
      <c r="G36" s="41">
        <v>28.81</v>
      </c>
      <c r="H36" s="41">
        <v>28.32</v>
      </c>
      <c r="I36" s="41">
        <v>28.32</v>
      </c>
      <c r="J36" s="41">
        <v>28.62</v>
      </c>
      <c r="K36" s="41">
        <v>28.23</v>
      </c>
      <c r="L36" s="41">
        <v>27.45</v>
      </c>
      <c r="M36" s="41">
        <v>27.16</v>
      </c>
      <c r="N36" s="77">
        <f t="shared" si="10"/>
        <v>27.215833333333336</v>
      </c>
      <c r="Q36" s="33"/>
      <c r="R36" s="28"/>
      <c r="S36" s="28"/>
    </row>
    <row r="37" spans="1:19" x14ac:dyDescent="0.25">
      <c r="A37" s="32">
        <v>2018</v>
      </c>
      <c r="B37" s="41">
        <v>27.17</v>
      </c>
      <c r="C37" s="41">
        <v>23.81</v>
      </c>
      <c r="D37" s="41">
        <v>24.52</v>
      </c>
      <c r="E37" s="41">
        <v>26.36</v>
      </c>
      <c r="F37" s="41">
        <v>28.18</v>
      </c>
      <c r="G37" s="41">
        <v>27.78</v>
      </c>
      <c r="H37" s="41">
        <v>28</v>
      </c>
      <c r="I37" s="41">
        <v>27.596</v>
      </c>
      <c r="J37" s="41">
        <v>27.649000000000001</v>
      </c>
      <c r="K37" s="41">
        <v>27.718</v>
      </c>
      <c r="L37" s="41">
        <v>27.532</v>
      </c>
      <c r="M37" s="41">
        <v>27.053999999999998</v>
      </c>
      <c r="N37" s="77">
        <f t="shared" si="10"/>
        <v>26.947416666666665</v>
      </c>
      <c r="Q37" s="33"/>
      <c r="R37" s="28"/>
      <c r="S37" s="28"/>
    </row>
    <row r="38" spans="1:19" x14ac:dyDescent="0.25">
      <c r="A38" s="32">
        <v>2019</v>
      </c>
      <c r="B38" s="41">
        <v>25.445</v>
      </c>
      <c r="C38" s="41">
        <v>23.605</v>
      </c>
      <c r="D38" s="41">
        <v>23.262</v>
      </c>
      <c r="E38" s="41">
        <v>25.684999999999999</v>
      </c>
      <c r="F38" s="41">
        <v>28.77</v>
      </c>
      <c r="G38" s="41">
        <v>29.25</v>
      </c>
      <c r="H38" s="41">
        <v>28.649000000000001</v>
      </c>
      <c r="I38" s="41">
        <v>28.693999999999999</v>
      </c>
      <c r="J38" s="41">
        <v>28.609000000000002</v>
      </c>
      <c r="K38" s="41">
        <v>28.643000000000001</v>
      </c>
      <c r="L38" s="41">
        <v>28.361000000000001</v>
      </c>
      <c r="M38" s="41">
        <v>28.303000000000001</v>
      </c>
      <c r="N38" s="77">
        <f t="shared" si="10"/>
        <v>27.272999999999996</v>
      </c>
      <c r="Q38" s="33"/>
      <c r="R38" s="28"/>
      <c r="S38" s="28"/>
    </row>
    <row r="39" spans="1:19" x14ac:dyDescent="0.25">
      <c r="A39" s="32">
        <v>2020</v>
      </c>
      <c r="B39" s="41">
        <v>27.222000000000001</v>
      </c>
      <c r="C39" s="41">
        <v>25.626999999999999</v>
      </c>
      <c r="D39" s="41">
        <v>24.187999999999999</v>
      </c>
      <c r="E39" s="41">
        <v>27.178000000000001</v>
      </c>
      <c r="F39" s="41">
        <v>28.968</v>
      </c>
      <c r="G39" s="41">
        <v>29.132999999999999</v>
      </c>
      <c r="H39" s="41">
        <v>28.597000000000001</v>
      </c>
      <c r="I39" s="41">
        <v>28.428999999999998</v>
      </c>
      <c r="J39" s="41">
        <v>28.84</v>
      </c>
      <c r="Q39" s="33"/>
      <c r="R39" s="28"/>
      <c r="S39" s="28"/>
    </row>
    <row r="40" spans="1:19" x14ac:dyDescent="0.25">
      <c r="A40" s="32">
        <v>2021</v>
      </c>
      <c r="F40" s="41">
        <v>28.995999999999999</v>
      </c>
      <c r="G40" s="41">
        <v>28.684000000000001</v>
      </c>
      <c r="H40" s="41">
        <v>28.63</v>
      </c>
      <c r="I40" s="41">
        <v>28.617999999999999</v>
      </c>
      <c r="J40" s="41">
        <v>28.512</v>
      </c>
      <c r="K40" s="41">
        <v>29.073</v>
      </c>
      <c r="L40" s="41">
        <v>27.974</v>
      </c>
      <c r="M40" s="41">
        <v>28.114999999999998</v>
      </c>
      <c r="Q40" s="33"/>
      <c r="R40" s="28"/>
      <c r="S40" s="28"/>
    </row>
    <row r="41" spans="1:19" x14ac:dyDescent="0.25">
      <c r="A41" s="32">
        <v>2022</v>
      </c>
      <c r="B41" s="86">
        <v>26.718</v>
      </c>
      <c r="C41" s="86">
        <v>26.532</v>
      </c>
      <c r="D41" s="86">
        <v>25.183</v>
      </c>
      <c r="E41" s="86">
        <v>27.678999999999998</v>
      </c>
      <c r="F41" s="86">
        <v>28.995000000000001</v>
      </c>
      <c r="G41" s="41">
        <v>28.146999999999998</v>
      </c>
      <c r="H41" s="41">
        <v>28.363</v>
      </c>
      <c r="I41" s="41">
        <v>28.321000000000002</v>
      </c>
      <c r="J41" s="41">
        <v>28.672999999999998</v>
      </c>
      <c r="K41" s="41">
        <v>28.024999999999999</v>
      </c>
      <c r="L41" s="41">
        <v>27.350999999999999</v>
      </c>
      <c r="M41" s="41">
        <v>27.497</v>
      </c>
      <c r="N41" s="77">
        <f t="shared" ref="N41" si="11">AVERAGE(B41:M41)</f>
        <v>27.623666666666665</v>
      </c>
      <c r="Q41" s="33"/>
      <c r="R41" s="28"/>
      <c r="S41" s="28"/>
    </row>
    <row r="42" spans="1:19" x14ac:dyDescent="0.25">
      <c r="A42" s="32">
        <v>2023</v>
      </c>
      <c r="Q42" s="33"/>
      <c r="R42" s="28"/>
      <c r="S42" s="28"/>
    </row>
    <row r="43" spans="1:19" x14ac:dyDescent="0.25">
      <c r="A43" s="32">
        <v>2024</v>
      </c>
      <c r="Q43" s="33"/>
      <c r="R43" s="28"/>
      <c r="S43" s="28"/>
    </row>
    <row r="44" spans="1:19" x14ac:dyDescent="0.25">
      <c r="Q44" s="33"/>
      <c r="R44" s="28"/>
      <c r="S44" s="28"/>
    </row>
    <row r="45" spans="1:19" x14ac:dyDescent="0.25">
      <c r="A45" s="78" t="s">
        <v>78</v>
      </c>
      <c r="B45" s="72">
        <f t="shared" ref="B45:M45" si="12">AVERAGE(B31:B43)</f>
        <v>26.636111111111113</v>
      </c>
      <c r="C45" s="72">
        <f t="shared" si="12"/>
        <v>24.574888888888889</v>
      </c>
      <c r="D45" s="72">
        <f t="shared" si="12"/>
        <v>24.25033333333333</v>
      </c>
      <c r="E45" s="72">
        <f t="shared" si="12"/>
        <v>26.269111111111112</v>
      </c>
      <c r="F45" s="72">
        <f t="shared" si="12"/>
        <v>28.462900000000001</v>
      </c>
      <c r="G45" s="72">
        <f t="shared" si="12"/>
        <v>28.653399999999998</v>
      </c>
      <c r="H45" s="72">
        <f t="shared" si="12"/>
        <v>28.337900000000001</v>
      </c>
      <c r="I45" s="72">
        <f t="shared" si="12"/>
        <v>28.3428</v>
      </c>
      <c r="J45" s="72">
        <f t="shared" si="12"/>
        <v>28.557299999999998</v>
      </c>
      <c r="K45" s="72">
        <f t="shared" si="12"/>
        <v>28.340999999999998</v>
      </c>
      <c r="L45" s="72">
        <f t="shared" si="12"/>
        <v>27.947555555555553</v>
      </c>
      <c r="M45" s="72">
        <f t="shared" si="12"/>
        <v>27.8139</v>
      </c>
      <c r="N45" s="77">
        <f t="shared" ref="N45" si="13">AVERAGE(B45:M45)</f>
        <v>27.348933333333331</v>
      </c>
      <c r="Q45" s="33"/>
      <c r="R45" s="28"/>
      <c r="S45" s="28"/>
    </row>
    <row r="46" spans="1:19" x14ac:dyDescent="0.25">
      <c r="A46" s="78" t="s">
        <v>79</v>
      </c>
      <c r="B46" s="72">
        <f t="shared" ref="B46:M46" si="14">STDEV(B31:B43)</f>
        <v>0.57765656848261604</v>
      </c>
      <c r="C46" s="72">
        <f t="shared" si="14"/>
        <v>1.1715376055044548</v>
      </c>
      <c r="D46" s="72">
        <f t="shared" si="14"/>
        <v>0.85491783230904728</v>
      </c>
      <c r="E46" s="72">
        <f t="shared" si="14"/>
        <v>0.75507970513788203</v>
      </c>
      <c r="F46" s="72">
        <f t="shared" si="14"/>
        <v>0.50471123757385572</v>
      </c>
      <c r="G46" s="72">
        <f t="shared" si="14"/>
        <v>0.44253542231102783</v>
      </c>
      <c r="H46" s="72">
        <f t="shared" si="14"/>
        <v>0.24700762471362442</v>
      </c>
      <c r="I46" s="72">
        <f t="shared" si="14"/>
        <v>0.37193780842142576</v>
      </c>
      <c r="J46" s="72">
        <f t="shared" si="14"/>
        <v>0.38149153187048446</v>
      </c>
      <c r="K46" s="72">
        <f t="shared" si="14"/>
        <v>0.71732994500438918</v>
      </c>
      <c r="L46" s="72">
        <f t="shared" si="14"/>
        <v>0.46943692630403305</v>
      </c>
      <c r="M46" s="72">
        <f t="shared" si="14"/>
        <v>0.51444974919271258</v>
      </c>
      <c r="Q46" s="33"/>
      <c r="R46" s="28"/>
      <c r="S46" s="28"/>
    </row>
    <row r="47" spans="1:19" x14ac:dyDescent="0.25">
      <c r="A47" s="78" t="s">
        <v>80</v>
      </c>
      <c r="B47" s="72">
        <f t="shared" ref="B47:M47" si="15">B46/B45*100</f>
        <v>2.1686970972337236</v>
      </c>
      <c r="C47" s="72">
        <f t="shared" si="15"/>
        <v>4.767214251919345</v>
      </c>
      <c r="D47" s="72">
        <f t="shared" si="15"/>
        <v>3.5253859011245789</v>
      </c>
      <c r="E47" s="72">
        <f t="shared" si="15"/>
        <v>2.8744014289029525</v>
      </c>
      <c r="F47" s="72">
        <f t="shared" si="15"/>
        <v>1.7732249263913928</v>
      </c>
      <c r="G47" s="72">
        <f t="shared" si="15"/>
        <v>1.5444429712042125</v>
      </c>
      <c r="H47" s="72">
        <f t="shared" si="15"/>
        <v>0.87165112698408997</v>
      </c>
      <c r="I47" s="72">
        <f t="shared" si="15"/>
        <v>1.3122832197998284</v>
      </c>
      <c r="J47" s="72">
        <f t="shared" si="15"/>
        <v>1.3358809546787844</v>
      </c>
      <c r="K47" s="72">
        <f t="shared" si="15"/>
        <v>2.5310678698859927</v>
      </c>
      <c r="L47" s="72">
        <f t="shared" si="15"/>
        <v>1.6797065681499863</v>
      </c>
      <c r="M47" s="72">
        <f t="shared" si="15"/>
        <v>1.8496138592312208</v>
      </c>
      <c r="Q47" s="33"/>
      <c r="R47" s="28"/>
      <c r="S47" s="28"/>
    </row>
    <row r="48" spans="1:19" x14ac:dyDescent="0.25">
      <c r="A48" s="78" t="s">
        <v>81</v>
      </c>
      <c r="B48" s="72">
        <f t="shared" ref="B48:M48" si="16">MIN(B31:B43)</f>
        <v>25.445</v>
      </c>
      <c r="C48" s="72">
        <f t="shared" si="16"/>
        <v>23.09</v>
      </c>
      <c r="D48" s="72">
        <f t="shared" si="16"/>
        <v>22.86</v>
      </c>
      <c r="E48" s="72">
        <f t="shared" si="16"/>
        <v>25.59</v>
      </c>
      <c r="F48" s="72">
        <f t="shared" si="16"/>
        <v>27.8</v>
      </c>
      <c r="G48" s="72">
        <f t="shared" si="16"/>
        <v>27.78</v>
      </c>
      <c r="H48" s="72">
        <f t="shared" si="16"/>
        <v>28</v>
      </c>
      <c r="I48" s="72">
        <f t="shared" si="16"/>
        <v>27.596</v>
      </c>
      <c r="J48" s="72">
        <f t="shared" si="16"/>
        <v>27.649000000000001</v>
      </c>
      <c r="K48" s="72">
        <f t="shared" si="16"/>
        <v>26.94</v>
      </c>
      <c r="L48" s="72">
        <f t="shared" si="16"/>
        <v>27.350999999999999</v>
      </c>
      <c r="M48" s="72">
        <f t="shared" si="16"/>
        <v>27.053999999999998</v>
      </c>
      <c r="Q48" s="33"/>
      <c r="R48" s="28"/>
      <c r="S48" s="28"/>
    </row>
    <row r="49" spans="1:19" x14ac:dyDescent="0.25">
      <c r="A49" s="78" t="s">
        <v>82</v>
      </c>
      <c r="B49" s="72">
        <f t="shared" ref="B49:M49" si="17">MAX(B31:B43)</f>
        <v>27.222000000000001</v>
      </c>
      <c r="C49" s="72">
        <f t="shared" si="17"/>
        <v>26.532</v>
      </c>
      <c r="D49" s="72">
        <f t="shared" si="17"/>
        <v>25.5</v>
      </c>
      <c r="E49" s="72">
        <f t="shared" si="17"/>
        <v>27.678999999999998</v>
      </c>
      <c r="F49" s="72">
        <f t="shared" si="17"/>
        <v>28.995999999999999</v>
      </c>
      <c r="G49" s="72">
        <f t="shared" si="17"/>
        <v>29.25</v>
      </c>
      <c r="H49" s="72">
        <f t="shared" si="17"/>
        <v>28.649000000000001</v>
      </c>
      <c r="I49" s="72">
        <f t="shared" si="17"/>
        <v>28.693999999999999</v>
      </c>
      <c r="J49" s="72">
        <f t="shared" si="17"/>
        <v>28.98</v>
      </c>
      <c r="K49" s="72">
        <f t="shared" si="17"/>
        <v>29.3</v>
      </c>
      <c r="L49" s="72">
        <f t="shared" si="17"/>
        <v>28.68</v>
      </c>
      <c r="M49" s="72">
        <f t="shared" si="17"/>
        <v>28.78</v>
      </c>
      <c r="Q49" s="33"/>
      <c r="R49" s="28"/>
      <c r="S49" s="28"/>
    </row>
    <row r="50" spans="1:19" x14ac:dyDescent="0.25">
      <c r="A50" s="78" t="s">
        <v>83</v>
      </c>
      <c r="B50" s="72">
        <f t="shared" ref="B50:M50" si="18">QUARTILE(B31:B43,1)</f>
        <v>26.29</v>
      </c>
      <c r="C50" s="72">
        <f t="shared" si="18"/>
        <v>23.605</v>
      </c>
      <c r="D50" s="72">
        <f t="shared" si="18"/>
        <v>23.86</v>
      </c>
      <c r="E50" s="72">
        <f t="shared" si="18"/>
        <v>25.63</v>
      </c>
      <c r="F50" s="72">
        <f t="shared" si="18"/>
        <v>28.015000000000001</v>
      </c>
      <c r="G50" s="72">
        <f t="shared" si="18"/>
        <v>28.56</v>
      </c>
      <c r="H50" s="72">
        <f t="shared" si="18"/>
        <v>28.147500000000001</v>
      </c>
      <c r="I50" s="72">
        <f t="shared" si="18"/>
        <v>28.320250000000001</v>
      </c>
      <c r="J50" s="72">
        <f t="shared" si="18"/>
        <v>28.536250000000003</v>
      </c>
      <c r="K50" s="72">
        <f t="shared" si="18"/>
        <v>28.024999999999999</v>
      </c>
      <c r="L50" s="72">
        <f t="shared" si="18"/>
        <v>27.532</v>
      </c>
      <c r="M50" s="72">
        <f t="shared" si="18"/>
        <v>27.55275</v>
      </c>
      <c r="Q50" s="33"/>
      <c r="R50" s="28"/>
      <c r="S50" s="28"/>
    </row>
    <row r="51" spans="1:19" x14ac:dyDescent="0.25">
      <c r="A51" s="78" t="s">
        <v>84</v>
      </c>
      <c r="B51" s="72">
        <f t="shared" ref="B51:M51" si="19">QUARTILE(B31:B43,2)</f>
        <v>26.8</v>
      </c>
      <c r="C51" s="72">
        <f t="shared" si="19"/>
        <v>24.35</v>
      </c>
      <c r="D51" s="72">
        <f t="shared" si="19"/>
        <v>24.187999999999999</v>
      </c>
      <c r="E51" s="72">
        <f t="shared" si="19"/>
        <v>26.12</v>
      </c>
      <c r="F51" s="72">
        <f t="shared" si="19"/>
        <v>28.475000000000001</v>
      </c>
      <c r="G51" s="72">
        <f t="shared" si="19"/>
        <v>28.652000000000001</v>
      </c>
      <c r="H51" s="72">
        <f t="shared" si="19"/>
        <v>28.3415</v>
      </c>
      <c r="I51" s="72">
        <f t="shared" si="19"/>
        <v>28.409500000000001</v>
      </c>
      <c r="J51" s="72">
        <f t="shared" si="19"/>
        <v>28.6465</v>
      </c>
      <c r="K51" s="72">
        <f t="shared" si="19"/>
        <v>28.54</v>
      </c>
      <c r="L51" s="72">
        <f t="shared" si="19"/>
        <v>27.88</v>
      </c>
      <c r="M51" s="72">
        <f t="shared" si="19"/>
        <v>27.814999999999998</v>
      </c>
      <c r="Q51" s="33"/>
      <c r="R51" s="28"/>
      <c r="S51" s="28"/>
    </row>
    <row r="52" spans="1:19" x14ac:dyDescent="0.25">
      <c r="A52" s="78" t="s">
        <v>85</v>
      </c>
      <c r="B52" s="72">
        <f t="shared" ref="B52:M52" si="20">QUARTILE(B31:B43,3)</f>
        <v>26.97</v>
      </c>
      <c r="C52" s="72">
        <f t="shared" si="20"/>
        <v>25.6</v>
      </c>
      <c r="D52" s="72">
        <f t="shared" si="20"/>
        <v>24.76</v>
      </c>
      <c r="E52" s="72">
        <f t="shared" si="20"/>
        <v>26.56</v>
      </c>
      <c r="F52" s="72">
        <f t="shared" si="20"/>
        <v>28.953499999999998</v>
      </c>
      <c r="G52" s="72">
        <f t="shared" si="20"/>
        <v>28.945</v>
      </c>
      <c r="H52" s="72">
        <f t="shared" si="20"/>
        <v>28.56025</v>
      </c>
      <c r="I52" s="72">
        <f t="shared" si="20"/>
        <v>28.616</v>
      </c>
      <c r="J52" s="72">
        <f t="shared" si="20"/>
        <v>28.772500000000001</v>
      </c>
      <c r="K52" s="72">
        <f t="shared" si="20"/>
        <v>28.643000000000001</v>
      </c>
      <c r="L52" s="72">
        <f t="shared" si="20"/>
        <v>28.361000000000001</v>
      </c>
      <c r="M52" s="72">
        <f t="shared" si="20"/>
        <v>28.056249999999999</v>
      </c>
      <c r="Q52" s="33"/>
      <c r="R52" s="28"/>
      <c r="S52" s="28"/>
    </row>
    <row r="53" spans="1:19" x14ac:dyDescent="0.25">
      <c r="A53" s="22"/>
      <c r="B53" s="75"/>
      <c r="C53" s="75"/>
      <c r="D53" s="75"/>
      <c r="E53" s="75"/>
      <c r="F53" s="75"/>
      <c r="G53" s="75"/>
      <c r="H53" s="75"/>
      <c r="I53" s="75"/>
      <c r="J53" s="75"/>
      <c r="K53" s="75"/>
      <c r="L53" s="75"/>
      <c r="M53" s="75"/>
      <c r="Q53" s="33"/>
      <c r="R53" s="28"/>
      <c r="S53" s="28"/>
    </row>
    <row r="54" spans="1:19" x14ac:dyDescent="0.25">
      <c r="Q54" s="33"/>
      <c r="R54" s="28"/>
      <c r="S54" s="28"/>
    </row>
    <row r="55" spans="1:19" x14ac:dyDescent="0.25">
      <c r="Q55" s="33"/>
      <c r="R55" s="28"/>
      <c r="S55" s="28"/>
    </row>
    <row r="56" spans="1:19" x14ac:dyDescent="0.25">
      <c r="Q56" s="33"/>
      <c r="R56" s="28"/>
      <c r="S56" s="28"/>
    </row>
    <row r="57" spans="1:19" x14ac:dyDescent="0.25">
      <c r="Q57" s="33"/>
      <c r="R57" s="28"/>
      <c r="S57" s="28"/>
    </row>
    <row r="58" spans="1:19" x14ac:dyDescent="0.25">
      <c r="Q58" s="33"/>
      <c r="R58" s="28"/>
      <c r="S58" s="28"/>
    </row>
    <row r="59" spans="1:19" x14ac:dyDescent="0.25">
      <c r="Q59" s="33"/>
      <c r="R59" s="28"/>
      <c r="S59" s="28"/>
    </row>
    <row r="60" spans="1:19" x14ac:dyDescent="0.25">
      <c r="Q60" s="33"/>
      <c r="R60" s="28"/>
      <c r="S60" s="28"/>
    </row>
    <row r="61" spans="1:19" x14ac:dyDescent="0.25">
      <c r="Q61" s="33"/>
      <c r="R61" s="28"/>
      <c r="S61" s="28"/>
    </row>
  </sheetData>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212"/>
  <sheetViews>
    <sheetView zoomScale="75" zoomScaleNormal="75" workbookViewId="0">
      <selection activeCell="H17" sqref="H17"/>
    </sheetView>
  </sheetViews>
  <sheetFormatPr defaultRowHeight="15" x14ac:dyDescent="0.25"/>
  <cols>
    <col min="2" max="14" width="8" bestFit="1" customWidth="1"/>
    <col min="16" max="16" width="9.28515625" customWidth="1"/>
    <col min="17" max="29" width="8" bestFit="1" customWidth="1"/>
  </cols>
  <sheetData>
    <row r="1" spans="1:29" ht="18.75" x14ac:dyDescent="0.3">
      <c r="A1" s="31" t="s">
        <v>210</v>
      </c>
      <c r="P1" s="31" t="s">
        <v>212</v>
      </c>
    </row>
    <row r="2" spans="1:29" ht="15.75" x14ac:dyDescent="0.25">
      <c r="A2" s="24" t="s">
        <v>64</v>
      </c>
      <c r="B2" s="25" t="s">
        <v>65</v>
      </c>
      <c r="C2" s="25" t="s">
        <v>66</v>
      </c>
      <c r="D2" s="25" t="s">
        <v>67</v>
      </c>
      <c r="E2" s="25" t="s">
        <v>68</v>
      </c>
      <c r="F2" s="25" t="s">
        <v>69</v>
      </c>
      <c r="G2" s="25" t="s">
        <v>70</v>
      </c>
      <c r="H2" s="25" t="s">
        <v>71</v>
      </c>
      <c r="I2" s="25" t="s">
        <v>72</v>
      </c>
      <c r="J2" s="25" t="s">
        <v>73</v>
      </c>
      <c r="K2" s="25" t="s">
        <v>74</v>
      </c>
      <c r="L2" s="25" t="s">
        <v>75</v>
      </c>
      <c r="M2" s="25" t="s">
        <v>76</v>
      </c>
      <c r="N2" s="26" t="s">
        <v>77</v>
      </c>
      <c r="P2" s="24" t="s">
        <v>64</v>
      </c>
      <c r="Q2" s="25" t="s">
        <v>65</v>
      </c>
      <c r="R2" s="25" t="s">
        <v>66</v>
      </c>
      <c r="S2" s="25" t="s">
        <v>67</v>
      </c>
      <c r="T2" s="25" t="s">
        <v>68</v>
      </c>
      <c r="U2" s="25" t="s">
        <v>69</v>
      </c>
      <c r="V2" s="25" t="s">
        <v>70</v>
      </c>
      <c r="W2" s="25" t="s">
        <v>71</v>
      </c>
      <c r="X2" s="25" t="s">
        <v>72</v>
      </c>
      <c r="Y2" s="25" t="s">
        <v>73</v>
      </c>
      <c r="Z2" s="25" t="s">
        <v>74</v>
      </c>
      <c r="AA2" s="25" t="s">
        <v>75</v>
      </c>
      <c r="AB2" s="25" t="s">
        <v>76</v>
      </c>
      <c r="AC2" s="26" t="s">
        <v>77</v>
      </c>
    </row>
    <row r="3" spans="1:29" x14ac:dyDescent="0.25">
      <c r="A3" s="32">
        <v>1986</v>
      </c>
      <c r="M3" s="28"/>
      <c r="N3" s="29"/>
      <c r="P3" s="32">
        <v>1986</v>
      </c>
      <c r="AB3" s="28"/>
      <c r="AC3" s="29"/>
    </row>
    <row r="4" spans="1:29" x14ac:dyDescent="0.25">
      <c r="A4" s="32">
        <v>1987</v>
      </c>
      <c r="M4" s="28"/>
      <c r="N4" s="29"/>
      <c r="P4" s="32">
        <v>1987</v>
      </c>
      <c r="AB4" s="28"/>
      <c r="AC4" s="29"/>
    </row>
    <row r="5" spans="1:29" x14ac:dyDescent="0.25">
      <c r="A5" s="32">
        <v>1988</v>
      </c>
      <c r="M5" s="28"/>
      <c r="N5" s="29"/>
      <c r="P5" s="32">
        <v>1988</v>
      </c>
      <c r="AB5" s="28"/>
      <c r="AC5" s="29"/>
    </row>
    <row r="6" spans="1:29" x14ac:dyDescent="0.25">
      <c r="A6" s="32">
        <v>1989</v>
      </c>
      <c r="M6" s="28"/>
      <c r="N6" s="29"/>
      <c r="P6" s="32">
        <v>1989</v>
      </c>
      <c r="AB6" s="28"/>
      <c r="AC6" s="29"/>
    </row>
    <row r="7" spans="1:29" x14ac:dyDescent="0.25">
      <c r="A7" s="32">
        <v>1990</v>
      </c>
      <c r="M7" s="28"/>
      <c r="N7" s="29"/>
      <c r="P7" s="32">
        <v>1990</v>
      </c>
      <c r="AB7" s="28"/>
      <c r="AC7" s="29"/>
    </row>
    <row r="8" spans="1:29" x14ac:dyDescent="0.25">
      <c r="A8" s="32">
        <v>1991</v>
      </c>
      <c r="M8" s="28"/>
      <c r="N8" s="29"/>
      <c r="P8" s="32">
        <v>1991</v>
      </c>
      <c r="AB8" s="28"/>
      <c r="AC8" s="29"/>
    </row>
    <row r="9" spans="1:29" x14ac:dyDescent="0.25">
      <c r="A9" s="32">
        <v>1992</v>
      </c>
      <c r="M9" s="28"/>
      <c r="N9" s="29"/>
      <c r="P9" s="32">
        <v>1992</v>
      </c>
      <c r="AB9" s="28"/>
      <c r="AC9" s="29"/>
    </row>
    <row r="10" spans="1:29" x14ac:dyDescent="0.25">
      <c r="A10" s="32">
        <v>1993</v>
      </c>
      <c r="M10" s="28"/>
      <c r="N10" s="29"/>
      <c r="P10" s="32">
        <v>1993</v>
      </c>
      <c r="AC10" s="29"/>
    </row>
    <row r="11" spans="1:29" x14ac:dyDescent="0.25">
      <c r="A11" s="32">
        <v>1994</v>
      </c>
      <c r="K11" s="28">
        <v>28.41</v>
      </c>
      <c r="L11" s="28">
        <v>27.91</v>
      </c>
      <c r="M11" s="28">
        <v>28.03</v>
      </c>
      <c r="N11" s="29"/>
      <c r="P11" s="32">
        <v>1994</v>
      </c>
      <c r="Z11" s="28">
        <v>27.6</v>
      </c>
      <c r="AA11" s="28">
        <v>26.93</v>
      </c>
      <c r="AB11" s="28">
        <v>26.89</v>
      </c>
      <c r="AC11" s="29"/>
    </row>
    <row r="12" spans="1:29" x14ac:dyDescent="0.25">
      <c r="A12" s="32">
        <v>1995</v>
      </c>
      <c r="B12" s="28">
        <v>25.97</v>
      </c>
      <c r="C12" s="28">
        <v>25.55</v>
      </c>
      <c r="D12" s="28">
        <v>26</v>
      </c>
      <c r="E12" s="28">
        <v>28.17</v>
      </c>
      <c r="F12" s="28">
        <v>28.97</v>
      </c>
      <c r="G12" s="28">
        <v>29.11</v>
      </c>
      <c r="H12" s="28">
        <v>28.54</v>
      </c>
      <c r="I12" s="28">
        <v>29.13</v>
      </c>
      <c r="J12" s="28">
        <v>29.5</v>
      </c>
      <c r="K12" s="28">
        <v>28.61</v>
      </c>
      <c r="L12" s="28">
        <v>28.46</v>
      </c>
      <c r="M12" s="28">
        <v>28.13</v>
      </c>
      <c r="N12" s="29">
        <f t="shared" ref="N12:N16" si="0">AVERAGE(B12:M12)</f>
        <v>28.01166666666666</v>
      </c>
      <c r="P12" s="32">
        <v>1995</v>
      </c>
      <c r="Q12" s="28">
        <v>24.71</v>
      </c>
      <c r="R12" s="28">
        <v>23.38</v>
      </c>
      <c r="S12" s="28">
        <v>24.65</v>
      </c>
      <c r="T12" s="28">
        <v>26.85</v>
      </c>
      <c r="U12" s="28">
        <v>27.89</v>
      </c>
      <c r="V12" s="28">
        <v>28.17</v>
      </c>
      <c r="W12" s="28">
        <v>27.66</v>
      </c>
      <c r="X12" s="28">
        <v>27.98</v>
      </c>
      <c r="Y12" s="28">
        <v>28.47</v>
      </c>
      <c r="Z12" s="28">
        <v>27.81</v>
      </c>
      <c r="AA12" s="28">
        <v>27.37</v>
      </c>
      <c r="AB12" s="28">
        <v>26.79</v>
      </c>
      <c r="AC12" s="29">
        <f t="shared" ref="AC12:AC16" si="1">AVERAGE(Q12:AB12)</f>
        <v>26.810833333333335</v>
      </c>
    </row>
    <row r="13" spans="1:29" x14ac:dyDescent="0.25">
      <c r="A13" s="32">
        <v>1996</v>
      </c>
      <c r="B13" s="28">
        <v>27.45</v>
      </c>
      <c r="C13" s="28">
        <v>27.43</v>
      </c>
      <c r="D13" s="28">
        <v>26.08</v>
      </c>
      <c r="E13" s="28">
        <v>27.77</v>
      </c>
      <c r="F13" s="28">
        <v>28.69</v>
      </c>
      <c r="G13" s="28">
        <v>28.24</v>
      </c>
      <c r="H13" s="28">
        <v>28.16</v>
      </c>
      <c r="I13" s="28">
        <v>28.3</v>
      </c>
      <c r="J13" s="28">
        <v>29.42</v>
      </c>
      <c r="K13" s="28">
        <v>28.62</v>
      </c>
      <c r="L13" s="28">
        <v>27.95</v>
      </c>
      <c r="M13" s="28">
        <v>27.9</v>
      </c>
      <c r="N13" s="29">
        <f t="shared" si="0"/>
        <v>28.000833333333333</v>
      </c>
      <c r="P13" s="32">
        <v>1996</v>
      </c>
      <c r="Q13" s="28">
        <v>26.24</v>
      </c>
      <c r="R13" s="28">
        <v>25.29</v>
      </c>
      <c r="S13" s="28">
        <v>24.82</v>
      </c>
      <c r="T13" s="28">
        <v>26</v>
      </c>
      <c r="U13" s="28">
        <v>27.36</v>
      </c>
      <c r="V13" s="28">
        <v>27.17</v>
      </c>
      <c r="W13" s="28">
        <v>27.02</v>
      </c>
      <c r="X13" s="28">
        <v>27.08</v>
      </c>
      <c r="Y13" s="28">
        <v>28.03</v>
      </c>
      <c r="Z13" s="28">
        <v>27.33</v>
      </c>
      <c r="AA13" s="28">
        <v>26.45</v>
      </c>
      <c r="AB13" s="28">
        <v>26.3</v>
      </c>
      <c r="AC13" s="29">
        <f t="shared" si="1"/>
        <v>26.590833333333336</v>
      </c>
    </row>
    <row r="14" spans="1:29" x14ac:dyDescent="0.25">
      <c r="A14" s="32">
        <v>1997</v>
      </c>
      <c r="B14" s="28">
        <v>27.21</v>
      </c>
      <c r="C14" s="28">
        <v>28.85</v>
      </c>
      <c r="D14" s="28">
        <v>25.02</v>
      </c>
      <c r="E14" s="28">
        <v>26.44</v>
      </c>
      <c r="F14" s="28">
        <v>29.4</v>
      </c>
      <c r="G14" s="28">
        <v>29.67</v>
      </c>
      <c r="H14" s="28">
        <v>29.84</v>
      </c>
      <c r="I14" s="28">
        <v>29.48</v>
      </c>
      <c r="J14" s="28">
        <v>29.61</v>
      </c>
      <c r="K14" s="28">
        <v>29.92</v>
      </c>
      <c r="L14" s="28">
        <v>29.63</v>
      </c>
      <c r="M14" s="28">
        <v>28.84</v>
      </c>
      <c r="N14" s="29">
        <f t="shared" si="0"/>
        <v>28.659166666666664</v>
      </c>
      <c r="P14" s="32">
        <v>1997</v>
      </c>
      <c r="Q14" s="28">
        <v>25.47</v>
      </c>
      <c r="R14" s="28">
        <v>26.08</v>
      </c>
      <c r="S14" s="28">
        <v>22.5</v>
      </c>
      <c r="T14" s="28">
        <v>24.47</v>
      </c>
      <c r="U14" s="28">
        <v>27.08</v>
      </c>
      <c r="V14" s="28">
        <v>28.02</v>
      </c>
      <c r="W14" s="28">
        <v>27.79</v>
      </c>
      <c r="X14" s="28">
        <v>27.97</v>
      </c>
      <c r="Y14" s="28">
        <v>28.11</v>
      </c>
      <c r="Z14" s="28">
        <v>28.15</v>
      </c>
      <c r="AA14" s="28">
        <v>28.06</v>
      </c>
      <c r="AB14" s="28">
        <v>27.16</v>
      </c>
      <c r="AC14" s="29">
        <f t="shared" si="1"/>
        <v>26.738333333333333</v>
      </c>
    </row>
    <row r="15" spans="1:29" x14ac:dyDescent="0.25">
      <c r="A15" s="32">
        <v>1998</v>
      </c>
      <c r="B15" s="28">
        <v>27.23</v>
      </c>
      <c r="C15" s="28">
        <v>28.45</v>
      </c>
      <c r="D15" s="28">
        <v>27.69</v>
      </c>
      <c r="E15" s="28">
        <v>28.38</v>
      </c>
      <c r="F15" s="28">
        <v>29.16</v>
      </c>
      <c r="G15" s="28">
        <v>29.23</v>
      </c>
      <c r="H15" s="28">
        <v>28.85</v>
      </c>
      <c r="I15" s="28">
        <v>28.68</v>
      </c>
      <c r="J15" s="28">
        <v>29.73</v>
      </c>
      <c r="K15" s="28">
        <v>28.58</v>
      </c>
      <c r="L15" s="28">
        <v>28.27</v>
      </c>
      <c r="M15" s="28">
        <v>27.39</v>
      </c>
      <c r="N15" s="29">
        <f t="shared" si="0"/>
        <v>28.469999999999995</v>
      </c>
      <c r="P15" s="32">
        <v>1998</v>
      </c>
      <c r="Q15" s="28">
        <v>25.37</v>
      </c>
      <c r="R15" s="28">
        <v>25.73</v>
      </c>
      <c r="S15" s="28">
        <v>25.95</v>
      </c>
      <c r="T15" s="28">
        <v>26.88</v>
      </c>
      <c r="U15" s="28">
        <v>28.26</v>
      </c>
      <c r="V15" s="28">
        <v>28.32</v>
      </c>
      <c r="W15" s="28">
        <v>28.15</v>
      </c>
      <c r="X15" s="28">
        <v>27.73</v>
      </c>
      <c r="Y15" s="28">
        <v>28.57</v>
      </c>
      <c r="Z15" s="28">
        <v>27.95</v>
      </c>
      <c r="AA15" s="28">
        <v>27.57</v>
      </c>
      <c r="AB15" s="28">
        <v>26.61</v>
      </c>
      <c r="AC15" s="29">
        <f t="shared" si="1"/>
        <v>27.257499999999997</v>
      </c>
    </row>
    <row r="16" spans="1:29" x14ac:dyDescent="0.25">
      <c r="A16" s="32">
        <v>1999</v>
      </c>
      <c r="B16" s="28">
        <v>27.77</v>
      </c>
      <c r="C16" s="28">
        <v>26.63</v>
      </c>
      <c r="D16" s="28">
        <v>26.19</v>
      </c>
      <c r="E16" s="28">
        <v>26.8</v>
      </c>
      <c r="F16" s="28">
        <v>28.27</v>
      </c>
      <c r="G16" s="28">
        <v>28.2</v>
      </c>
      <c r="H16" s="28">
        <v>28.27</v>
      </c>
      <c r="I16" s="28">
        <v>28.19</v>
      </c>
      <c r="J16" s="28">
        <v>28.29</v>
      </c>
      <c r="K16" s="28">
        <v>28</v>
      </c>
      <c r="L16" s="28">
        <v>27.31</v>
      </c>
      <c r="M16" s="28">
        <v>26.74</v>
      </c>
      <c r="N16" s="29">
        <f t="shared" si="0"/>
        <v>27.555000000000003</v>
      </c>
      <c r="P16" s="32">
        <v>1999</v>
      </c>
      <c r="Q16" s="28">
        <v>26.35</v>
      </c>
      <c r="R16" s="28">
        <v>23.73</v>
      </c>
      <c r="S16" s="28">
        <v>23.81</v>
      </c>
      <c r="T16" s="28">
        <v>25.02</v>
      </c>
      <c r="U16" s="28">
        <v>27.13</v>
      </c>
      <c r="V16" s="28">
        <v>27.5</v>
      </c>
      <c r="W16" s="28">
        <v>27.29</v>
      </c>
      <c r="X16" s="28">
        <v>27.39</v>
      </c>
      <c r="Y16" s="28">
        <v>27.03</v>
      </c>
      <c r="Z16" s="28">
        <v>26.98</v>
      </c>
      <c r="AA16" s="28">
        <v>26.24</v>
      </c>
      <c r="AB16" s="28">
        <v>25.76</v>
      </c>
      <c r="AC16" s="29">
        <f t="shared" si="1"/>
        <v>26.185833333333331</v>
      </c>
    </row>
    <row r="17" spans="1:29" x14ac:dyDescent="0.25">
      <c r="A17" s="32">
        <v>2000</v>
      </c>
      <c r="B17" s="28">
        <v>27.04</v>
      </c>
      <c r="C17" s="28">
        <v>25.21</v>
      </c>
      <c r="D17" s="28">
        <v>24.32</v>
      </c>
      <c r="E17" s="28">
        <v>26.15</v>
      </c>
      <c r="F17" s="28">
        <v>28.34</v>
      </c>
      <c r="G17" s="28">
        <v>28.77</v>
      </c>
      <c r="H17" s="28">
        <v>28.32</v>
      </c>
      <c r="I17" s="28">
        <v>28.98</v>
      </c>
      <c r="J17" s="28">
        <v>28.52</v>
      </c>
      <c r="K17" s="28">
        <v>27.5</v>
      </c>
      <c r="L17" s="28">
        <v>28.1</v>
      </c>
      <c r="M17" s="28">
        <v>26.79</v>
      </c>
      <c r="N17" s="29">
        <f t="shared" ref="N17:N34" si="2">AVERAGE(B17:M17)</f>
        <v>27.33666666666667</v>
      </c>
      <c r="P17" s="32">
        <v>2000</v>
      </c>
      <c r="Q17" s="28">
        <v>25.04</v>
      </c>
      <c r="R17" s="28">
        <v>23.52</v>
      </c>
      <c r="S17" s="28">
        <v>22.94</v>
      </c>
      <c r="T17" s="28">
        <v>23.95</v>
      </c>
      <c r="U17" s="28">
        <v>26.4</v>
      </c>
      <c r="V17" s="28">
        <v>27.38</v>
      </c>
      <c r="W17" s="28">
        <v>26.87</v>
      </c>
      <c r="X17" s="28">
        <v>27.97</v>
      </c>
      <c r="Y17" s="28">
        <v>27.52</v>
      </c>
      <c r="Z17" s="28">
        <v>26.61</v>
      </c>
      <c r="AA17" s="28">
        <v>27.38</v>
      </c>
      <c r="AB17" s="28">
        <v>26.29</v>
      </c>
      <c r="AC17" s="29">
        <f t="shared" ref="AC17:AC33" si="3">AVERAGE(Q17:AB17)</f>
        <v>25.989166666666666</v>
      </c>
    </row>
    <row r="18" spans="1:29" x14ac:dyDescent="0.25">
      <c r="A18" s="32">
        <v>2001</v>
      </c>
      <c r="B18" s="28">
        <v>25.28</v>
      </c>
      <c r="C18" s="28">
        <v>22.16</v>
      </c>
      <c r="D18" s="28">
        <v>22.75</v>
      </c>
      <c r="E18" s="28">
        <v>25.04</v>
      </c>
      <c r="F18" s="28">
        <v>26.97</v>
      </c>
      <c r="G18" s="28">
        <v>28.17</v>
      </c>
      <c r="H18" s="28">
        <v>27.79</v>
      </c>
      <c r="I18" s="28">
        <v>28.4</v>
      </c>
      <c r="J18" s="28">
        <v>27.85</v>
      </c>
      <c r="K18" s="28">
        <v>28.21</v>
      </c>
      <c r="L18" s="28">
        <v>27.38</v>
      </c>
      <c r="M18" s="28">
        <v>27.09</v>
      </c>
      <c r="N18" s="29">
        <f t="shared" si="2"/>
        <v>26.424166666666665</v>
      </c>
      <c r="P18" s="32">
        <v>2001</v>
      </c>
      <c r="Q18" s="28">
        <v>24.78</v>
      </c>
      <c r="R18" s="28">
        <v>21.39</v>
      </c>
      <c r="S18" s="28">
        <v>21.8</v>
      </c>
      <c r="T18" s="28">
        <v>23.93</v>
      </c>
      <c r="U18" s="28">
        <v>26.56</v>
      </c>
      <c r="V18" s="28">
        <v>27.98</v>
      </c>
      <c r="W18" s="28">
        <v>27.34</v>
      </c>
      <c r="X18" s="28">
        <v>28.06</v>
      </c>
      <c r="Y18" s="28">
        <v>27.58</v>
      </c>
      <c r="Z18" s="28">
        <v>28.04</v>
      </c>
      <c r="AA18" s="28">
        <v>27.1</v>
      </c>
      <c r="AB18" s="28">
        <v>26.97</v>
      </c>
      <c r="AC18" s="29">
        <f t="shared" si="3"/>
        <v>25.960833333333341</v>
      </c>
    </row>
    <row r="19" spans="1:29" x14ac:dyDescent="0.25">
      <c r="A19" s="32">
        <v>2002</v>
      </c>
      <c r="B19" s="28">
        <v>27.27</v>
      </c>
      <c r="C19" s="28">
        <v>24.04</v>
      </c>
      <c r="D19" s="28">
        <v>23.97</v>
      </c>
      <c r="E19" s="28">
        <v>24.69</v>
      </c>
      <c r="F19" s="28">
        <v>27.94</v>
      </c>
      <c r="G19" s="28">
        <v>28.45</v>
      </c>
      <c r="H19" s="28">
        <v>28.57</v>
      </c>
      <c r="I19" s="28">
        <v>27.93</v>
      </c>
      <c r="J19" s="28">
        <v>28.46</v>
      </c>
      <c r="K19" s="28">
        <v>28.05</v>
      </c>
      <c r="L19" s="28">
        <v>27.57</v>
      </c>
      <c r="M19" s="28">
        <v>27.57</v>
      </c>
      <c r="N19" s="29">
        <f t="shared" si="2"/>
        <v>27.0425</v>
      </c>
      <c r="P19" s="32">
        <v>2002</v>
      </c>
      <c r="Q19" s="28">
        <v>27.35</v>
      </c>
      <c r="R19" s="28">
        <v>24.04</v>
      </c>
      <c r="S19" s="28">
        <v>24.09</v>
      </c>
      <c r="T19" s="28">
        <v>24.85</v>
      </c>
      <c r="U19" s="28">
        <v>27.97</v>
      </c>
      <c r="V19" s="28">
        <v>28.41</v>
      </c>
      <c r="W19" s="28">
        <v>28.37</v>
      </c>
      <c r="X19" s="28">
        <v>27.75</v>
      </c>
      <c r="Y19" s="28">
        <v>28.27</v>
      </c>
      <c r="Z19" s="28">
        <v>27.64</v>
      </c>
      <c r="AA19" s="28">
        <v>27.01</v>
      </c>
      <c r="AB19" s="28">
        <v>27.15</v>
      </c>
      <c r="AC19" s="29">
        <f t="shared" si="3"/>
        <v>26.908333333333331</v>
      </c>
    </row>
    <row r="20" spans="1:29" x14ac:dyDescent="0.25">
      <c r="A20" s="32">
        <v>2003</v>
      </c>
      <c r="B20" s="28">
        <v>25.63</v>
      </c>
      <c r="C20" s="28">
        <v>24.25</v>
      </c>
      <c r="D20" s="28">
        <v>25.94</v>
      </c>
      <c r="E20" s="28">
        <v>26.72</v>
      </c>
      <c r="F20" s="28">
        <v>28.77</v>
      </c>
      <c r="G20" s="28">
        <v>28.34</v>
      </c>
      <c r="H20" s="28">
        <v>27.9</v>
      </c>
      <c r="I20" s="28">
        <v>28.33</v>
      </c>
      <c r="J20" s="28">
        <v>29.14</v>
      </c>
      <c r="K20" s="28">
        <v>28.62</v>
      </c>
      <c r="L20" s="28">
        <v>28.45</v>
      </c>
      <c r="M20" s="28">
        <v>28.36</v>
      </c>
      <c r="N20" s="29">
        <f t="shared" si="2"/>
        <v>27.537499999999998</v>
      </c>
      <c r="P20" s="32">
        <v>2003</v>
      </c>
      <c r="Q20" s="28">
        <v>24.93</v>
      </c>
      <c r="R20" s="28">
        <v>23.63</v>
      </c>
      <c r="S20" s="28">
        <v>25.33</v>
      </c>
      <c r="T20" s="28">
        <v>26.14</v>
      </c>
      <c r="U20" s="28">
        <v>28.17</v>
      </c>
      <c r="V20" s="28">
        <v>27.85</v>
      </c>
      <c r="W20" s="28">
        <v>27.45</v>
      </c>
      <c r="X20" s="28">
        <v>27.87</v>
      </c>
      <c r="Y20" s="28">
        <v>28.58</v>
      </c>
      <c r="Z20" s="28">
        <v>28.28</v>
      </c>
      <c r="AA20" s="28">
        <v>27.83</v>
      </c>
      <c r="AB20" s="28">
        <v>27.6</v>
      </c>
      <c r="AC20" s="29">
        <f t="shared" si="3"/>
        <v>26.971666666666668</v>
      </c>
    </row>
    <row r="21" spans="1:29" x14ac:dyDescent="0.25">
      <c r="A21" s="32">
        <v>2004</v>
      </c>
      <c r="B21" s="28">
        <v>27.25</v>
      </c>
      <c r="C21" s="28">
        <v>25.7</v>
      </c>
      <c r="D21" s="28">
        <v>25.9</v>
      </c>
      <c r="E21" s="28">
        <v>26.26</v>
      </c>
      <c r="F21" s="28">
        <v>28.56</v>
      </c>
      <c r="G21" s="28">
        <v>28.86</v>
      </c>
      <c r="H21" s="28">
        <v>28.34</v>
      </c>
      <c r="I21" s="28">
        <v>28.74</v>
      </c>
      <c r="J21" s="28">
        <v>28.97</v>
      </c>
      <c r="K21" s="28">
        <v>28.94</v>
      </c>
      <c r="L21" s="28">
        <v>28.32</v>
      </c>
      <c r="M21" s="28">
        <v>27.88</v>
      </c>
      <c r="N21" s="29">
        <f t="shared" si="2"/>
        <v>27.81</v>
      </c>
      <c r="P21" s="32">
        <v>2004</v>
      </c>
      <c r="Q21" s="28">
        <v>26.57</v>
      </c>
      <c r="R21" s="28">
        <v>25.12</v>
      </c>
      <c r="S21" s="28">
        <v>24.29</v>
      </c>
      <c r="T21" s="28">
        <v>25.59</v>
      </c>
      <c r="U21" s="28">
        <v>27.99</v>
      </c>
      <c r="V21" s="28">
        <v>28.36</v>
      </c>
      <c r="W21" s="28">
        <v>27.92</v>
      </c>
      <c r="X21" s="28">
        <v>28.13</v>
      </c>
      <c r="Y21" s="28">
        <v>28.47</v>
      </c>
      <c r="Z21" s="28">
        <v>28.41</v>
      </c>
      <c r="AA21" s="28">
        <v>27.86</v>
      </c>
      <c r="AB21" s="28">
        <v>27.48</v>
      </c>
      <c r="AC21" s="29">
        <f t="shared" si="3"/>
        <v>27.182500000000005</v>
      </c>
    </row>
    <row r="22" spans="1:29" x14ac:dyDescent="0.25">
      <c r="A22" s="32">
        <v>2005</v>
      </c>
      <c r="B22" s="28">
        <v>27.68</v>
      </c>
      <c r="C22" s="28">
        <v>24.65</v>
      </c>
      <c r="D22" s="28">
        <v>26.74</v>
      </c>
      <c r="E22" s="28">
        <v>27.89</v>
      </c>
      <c r="F22" s="28">
        <v>29.29</v>
      </c>
      <c r="G22" s="28">
        <v>29.93</v>
      </c>
      <c r="H22" s="28">
        <v>29.52</v>
      </c>
      <c r="I22" s="28">
        <v>29.22</v>
      </c>
      <c r="J22" s="28">
        <v>29.07</v>
      </c>
      <c r="K22" s="28">
        <v>28.64</v>
      </c>
      <c r="L22" s="28">
        <v>28.1</v>
      </c>
      <c r="M22" s="28">
        <v>28.16</v>
      </c>
      <c r="N22" s="29">
        <f t="shared" si="2"/>
        <v>28.240833333333338</v>
      </c>
      <c r="P22" s="32">
        <v>2005</v>
      </c>
      <c r="Q22" s="28">
        <v>26.56</v>
      </c>
      <c r="R22" s="28">
        <v>22.79</v>
      </c>
      <c r="S22" s="28">
        <v>26.15</v>
      </c>
      <c r="T22" s="28">
        <v>27.37</v>
      </c>
      <c r="U22" s="28">
        <v>28.66</v>
      </c>
      <c r="V22" s="28">
        <v>29.5</v>
      </c>
      <c r="W22" s="28">
        <v>28.88</v>
      </c>
      <c r="X22" s="28">
        <v>28.68</v>
      </c>
      <c r="Y22" s="28">
        <v>28.53</v>
      </c>
      <c r="Z22" s="28">
        <v>28.1</v>
      </c>
      <c r="AA22" s="28">
        <v>27.4</v>
      </c>
      <c r="AB22" s="28">
        <v>27.32</v>
      </c>
      <c r="AC22" s="29">
        <f t="shared" si="3"/>
        <v>27.495000000000001</v>
      </c>
    </row>
    <row r="23" spans="1:29" x14ac:dyDescent="0.25">
      <c r="A23" s="32">
        <v>2006</v>
      </c>
      <c r="B23" s="28">
        <v>28.18</v>
      </c>
      <c r="C23" s="28">
        <v>25.09</v>
      </c>
      <c r="D23" s="28">
        <v>23.62</v>
      </c>
      <c r="E23" s="28">
        <v>26.17</v>
      </c>
      <c r="F23" s="28">
        <v>28.81</v>
      </c>
      <c r="G23" s="28">
        <v>29.01</v>
      </c>
      <c r="H23" s="28">
        <v>29.38</v>
      </c>
      <c r="I23" s="28">
        <v>28.81</v>
      </c>
      <c r="J23" s="28">
        <v>29.19</v>
      </c>
      <c r="K23" s="28">
        <v>29.55</v>
      </c>
      <c r="L23" s="28">
        <v>28.98</v>
      </c>
      <c r="M23" s="28">
        <v>29.35</v>
      </c>
      <c r="N23" s="29">
        <f t="shared" si="2"/>
        <v>28.01166666666667</v>
      </c>
      <c r="P23" s="32">
        <v>2006</v>
      </c>
      <c r="Q23" s="28">
        <v>27.34</v>
      </c>
      <c r="R23" s="28">
        <v>24.05</v>
      </c>
      <c r="S23" s="28">
        <v>22.72</v>
      </c>
      <c r="T23" s="28">
        <v>24.91</v>
      </c>
      <c r="U23" s="28">
        <v>28.14</v>
      </c>
      <c r="V23" s="28">
        <v>28.28</v>
      </c>
      <c r="W23" s="28">
        <v>28.45</v>
      </c>
      <c r="X23" s="28">
        <v>27.82</v>
      </c>
      <c r="Y23" s="28">
        <v>28.32</v>
      </c>
      <c r="Z23" s="28">
        <v>28.33</v>
      </c>
      <c r="AA23" s="28">
        <v>28.01</v>
      </c>
      <c r="AB23" s="28">
        <v>27.94</v>
      </c>
      <c r="AC23" s="29">
        <f t="shared" si="3"/>
        <v>27.025833333333328</v>
      </c>
    </row>
    <row r="24" spans="1:29" x14ac:dyDescent="0.25">
      <c r="A24" s="32">
        <v>2007</v>
      </c>
      <c r="B24" s="28">
        <v>28.41</v>
      </c>
      <c r="C24" s="28">
        <v>24.25</v>
      </c>
      <c r="D24" s="28">
        <v>24.61</v>
      </c>
      <c r="E24" s="28">
        <v>28.4</v>
      </c>
      <c r="F24" s="28">
        <v>28.66</v>
      </c>
      <c r="G24" s="28">
        <v>29.47</v>
      </c>
      <c r="H24" s="28">
        <v>29.19</v>
      </c>
      <c r="I24" s="28">
        <v>29.07</v>
      </c>
      <c r="J24" s="28">
        <v>29.21</v>
      </c>
      <c r="K24" s="28">
        <v>28.73</v>
      </c>
      <c r="L24" s="28">
        <v>27.95</v>
      </c>
      <c r="M24" s="28">
        <v>27.9</v>
      </c>
      <c r="N24" s="29">
        <f t="shared" si="2"/>
        <v>27.987499999999997</v>
      </c>
      <c r="P24" s="32">
        <v>2007</v>
      </c>
      <c r="Q24" s="28">
        <v>26.89</v>
      </c>
      <c r="R24" s="28">
        <v>23.14</v>
      </c>
      <c r="S24" s="28">
        <v>23.24</v>
      </c>
      <c r="T24" s="28">
        <v>27.35</v>
      </c>
      <c r="U24" s="28">
        <v>27.74</v>
      </c>
      <c r="V24" s="28">
        <v>28.3</v>
      </c>
      <c r="W24" s="28">
        <v>28.24</v>
      </c>
      <c r="X24" s="28">
        <v>28.4</v>
      </c>
      <c r="Y24" s="28">
        <v>28.28</v>
      </c>
      <c r="Z24" s="28">
        <v>28.03</v>
      </c>
      <c r="AA24" s="28">
        <v>27.2</v>
      </c>
      <c r="AB24" s="28">
        <v>27.18</v>
      </c>
      <c r="AC24" s="29">
        <f t="shared" si="3"/>
        <v>26.999166666666667</v>
      </c>
    </row>
    <row r="25" spans="1:29" x14ac:dyDescent="0.25">
      <c r="A25" s="32">
        <v>2008</v>
      </c>
      <c r="B25" s="28">
        <v>27.16</v>
      </c>
      <c r="C25" s="28">
        <v>25.43</v>
      </c>
      <c r="D25" s="28">
        <v>25.39</v>
      </c>
      <c r="E25" s="28">
        <v>26.75</v>
      </c>
      <c r="F25" s="28">
        <v>27.71</v>
      </c>
      <c r="G25" s="28">
        <v>28.49</v>
      </c>
      <c r="H25" s="28">
        <v>28.39</v>
      </c>
      <c r="I25" s="28">
        <v>28.5</v>
      </c>
      <c r="J25" s="28">
        <v>28.64</v>
      </c>
      <c r="K25" s="28">
        <v>28.71</v>
      </c>
      <c r="L25" s="28">
        <v>28.14</v>
      </c>
      <c r="M25" s="28">
        <v>27.92</v>
      </c>
      <c r="N25" s="29">
        <f t="shared" si="2"/>
        <v>27.602499999999996</v>
      </c>
      <c r="P25" s="32">
        <v>2008</v>
      </c>
      <c r="Q25" s="28">
        <v>26.13</v>
      </c>
      <c r="R25" s="28">
        <v>24.52</v>
      </c>
      <c r="S25" s="28">
        <v>23.98</v>
      </c>
      <c r="T25" s="28">
        <v>25.83</v>
      </c>
      <c r="U25" s="28">
        <v>26.61</v>
      </c>
      <c r="V25" s="28">
        <v>27.72</v>
      </c>
      <c r="W25" s="28">
        <v>27.65</v>
      </c>
      <c r="X25" s="28">
        <v>27.81</v>
      </c>
      <c r="Y25" s="28">
        <v>27.73</v>
      </c>
      <c r="Z25" s="28">
        <v>27.81</v>
      </c>
      <c r="AA25" s="28">
        <v>27.14</v>
      </c>
      <c r="AB25" s="28">
        <v>26.81</v>
      </c>
      <c r="AC25" s="29">
        <f t="shared" si="3"/>
        <v>26.644999999999996</v>
      </c>
    </row>
    <row r="26" spans="1:29" x14ac:dyDescent="0.25">
      <c r="A26" s="32">
        <v>2009</v>
      </c>
      <c r="B26" s="28">
        <v>27.68</v>
      </c>
      <c r="C26" s="28">
        <v>24.98</v>
      </c>
      <c r="D26" s="28">
        <v>22.55</v>
      </c>
      <c r="E26" s="28">
        <v>25.95</v>
      </c>
      <c r="F26" s="28">
        <v>28.05</v>
      </c>
      <c r="G26" s="28">
        <v>28.73</v>
      </c>
      <c r="H26" s="28">
        <v>28.63</v>
      </c>
      <c r="I26" s="28">
        <v>28.94</v>
      </c>
      <c r="J26" s="28">
        <v>29.3</v>
      </c>
      <c r="K26" s="28">
        <v>29.11</v>
      </c>
      <c r="L26" s="28">
        <v>28.62</v>
      </c>
      <c r="M26" s="28">
        <v>28.78</v>
      </c>
      <c r="N26" s="29">
        <f t="shared" si="2"/>
        <v>27.610000000000003</v>
      </c>
      <c r="P26" s="32">
        <v>2009</v>
      </c>
      <c r="Q26" s="28">
        <v>26.22</v>
      </c>
      <c r="R26" s="28">
        <v>23.48</v>
      </c>
      <c r="S26" s="28">
        <v>22.01</v>
      </c>
      <c r="T26" s="28">
        <v>24.72</v>
      </c>
      <c r="U26" s="28">
        <v>26.82</v>
      </c>
      <c r="V26" s="28">
        <v>27.85</v>
      </c>
      <c r="W26" s="28">
        <v>27.76</v>
      </c>
      <c r="X26" s="28">
        <v>27.94</v>
      </c>
      <c r="Y26" s="28">
        <v>28.18</v>
      </c>
      <c r="Z26" s="28">
        <v>27.92</v>
      </c>
      <c r="AA26" s="28">
        <v>27.68</v>
      </c>
      <c r="AB26" s="28">
        <v>27.77</v>
      </c>
      <c r="AC26" s="29">
        <f t="shared" si="3"/>
        <v>26.529166666666665</v>
      </c>
    </row>
    <row r="27" spans="1:29" x14ac:dyDescent="0.25">
      <c r="A27" s="32">
        <v>2010</v>
      </c>
      <c r="B27" s="28">
        <v>27.34</v>
      </c>
      <c r="C27" s="28">
        <v>26.71</v>
      </c>
      <c r="D27" s="28">
        <v>27.37</v>
      </c>
      <c r="E27" s="28">
        <v>28.5</v>
      </c>
      <c r="F27" s="28">
        <v>29.32</v>
      </c>
      <c r="G27" s="28">
        <v>29.03</v>
      </c>
      <c r="H27" s="28">
        <v>28.74</v>
      </c>
      <c r="I27" s="28">
        <v>29.18</v>
      </c>
      <c r="J27" s="28">
        <v>28.65</v>
      </c>
      <c r="K27" s="28">
        <v>28.2</v>
      </c>
      <c r="L27" s="28">
        <v>27.92</v>
      </c>
      <c r="M27" s="28">
        <v>26.69</v>
      </c>
      <c r="N27" s="29">
        <f t="shared" si="2"/>
        <v>28.137500000000003</v>
      </c>
      <c r="P27" s="32">
        <v>2010</v>
      </c>
      <c r="Q27" s="28">
        <v>25.97</v>
      </c>
      <c r="R27" s="28">
        <v>25.46</v>
      </c>
      <c r="S27" s="28">
        <v>26.18</v>
      </c>
      <c r="T27" s="28">
        <v>27.22</v>
      </c>
      <c r="U27" s="28">
        <v>28.24</v>
      </c>
      <c r="V27" s="28">
        <v>28.26</v>
      </c>
      <c r="W27" s="28">
        <v>27.77</v>
      </c>
      <c r="X27" s="28">
        <v>28.24</v>
      </c>
      <c r="Y27" s="28">
        <v>27.62</v>
      </c>
      <c r="Z27" s="28">
        <v>27.06</v>
      </c>
      <c r="AA27" s="28">
        <v>26.83</v>
      </c>
      <c r="AB27" s="28">
        <v>25.48</v>
      </c>
      <c r="AC27" s="29">
        <f t="shared" si="3"/>
        <v>27.0275</v>
      </c>
    </row>
    <row r="28" spans="1:29" x14ac:dyDescent="0.25">
      <c r="A28" s="32">
        <v>2011</v>
      </c>
      <c r="B28" s="28">
        <v>27.41</v>
      </c>
      <c r="C28" s="28"/>
      <c r="D28" s="28"/>
      <c r="E28" s="28"/>
      <c r="F28" s="28"/>
      <c r="G28" s="28">
        <v>30.13</v>
      </c>
      <c r="H28" s="28">
        <v>29.81</v>
      </c>
      <c r="I28" s="28">
        <v>29.63</v>
      </c>
      <c r="J28" s="28">
        <v>29.96</v>
      </c>
      <c r="K28" s="28">
        <v>28.87</v>
      </c>
      <c r="L28" s="28">
        <v>27.9</v>
      </c>
      <c r="M28" s="28">
        <v>28.06</v>
      </c>
      <c r="N28" s="29">
        <f t="shared" si="2"/>
        <v>28.971250000000001</v>
      </c>
      <c r="P28" s="32">
        <v>2011</v>
      </c>
      <c r="Q28" s="28">
        <v>25.89</v>
      </c>
      <c r="R28" s="28"/>
      <c r="S28" s="28"/>
      <c r="T28" s="28"/>
      <c r="U28" s="28"/>
      <c r="V28" s="28">
        <v>29.08</v>
      </c>
      <c r="W28" s="28">
        <v>28.73</v>
      </c>
      <c r="X28" s="28">
        <v>28.61</v>
      </c>
      <c r="Y28" s="28">
        <v>29.06</v>
      </c>
      <c r="Z28" s="28">
        <v>28</v>
      </c>
      <c r="AA28" s="28">
        <v>26.9</v>
      </c>
      <c r="AB28" s="28">
        <v>26.97</v>
      </c>
      <c r="AC28" s="29">
        <f t="shared" si="3"/>
        <v>27.905000000000001</v>
      </c>
    </row>
    <row r="29" spans="1:29" x14ac:dyDescent="0.25">
      <c r="A29" s="32">
        <v>2012</v>
      </c>
      <c r="B29" s="28">
        <v>27.55</v>
      </c>
      <c r="C29" s="28">
        <v>25.19</v>
      </c>
      <c r="D29" s="28">
        <v>23.47</v>
      </c>
      <c r="E29" s="28">
        <v>27.93</v>
      </c>
      <c r="F29" s="28">
        <v>28.97</v>
      </c>
      <c r="G29" s="28">
        <v>29.17</v>
      </c>
      <c r="H29" s="28">
        <v>29.26</v>
      </c>
      <c r="I29" s="28">
        <v>29.24</v>
      </c>
      <c r="J29" s="28">
        <v>29.26</v>
      </c>
      <c r="K29" s="28">
        <v>29.35</v>
      </c>
      <c r="L29" s="28">
        <v>29.48</v>
      </c>
      <c r="M29" s="28">
        <v>28.65</v>
      </c>
      <c r="N29" s="29">
        <f t="shared" si="2"/>
        <v>28.126666666666669</v>
      </c>
      <c r="P29" s="32">
        <v>2012</v>
      </c>
      <c r="Q29" s="28">
        <v>26.26</v>
      </c>
      <c r="R29" s="28">
        <v>24.07</v>
      </c>
      <c r="S29" s="28">
        <v>22.28</v>
      </c>
      <c r="T29" s="28">
        <v>27.05</v>
      </c>
      <c r="U29" s="28">
        <v>27.95</v>
      </c>
      <c r="V29" s="28">
        <v>28.28</v>
      </c>
      <c r="W29" s="28">
        <v>28.31</v>
      </c>
      <c r="X29" s="28">
        <v>28.31</v>
      </c>
      <c r="Y29" s="28">
        <v>28.33</v>
      </c>
      <c r="Z29" s="28">
        <v>28.45</v>
      </c>
      <c r="AA29" s="28">
        <v>28.47</v>
      </c>
      <c r="AB29" s="28">
        <v>27.82</v>
      </c>
      <c r="AC29" s="29">
        <f t="shared" si="3"/>
        <v>27.131666666666664</v>
      </c>
    </row>
    <row r="30" spans="1:29" x14ac:dyDescent="0.25">
      <c r="A30" s="32">
        <v>2013</v>
      </c>
      <c r="B30" s="28">
        <v>26.94</v>
      </c>
      <c r="C30" s="28">
        <v>23.5</v>
      </c>
      <c r="D30" s="28">
        <v>24.63</v>
      </c>
      <c r="E30" s="28">
        <v>26.42</v>
      </c>
      <c r="F30" s="28">
        <v>27.68</v>
      </c>
      <c r="G30" s="28">
        <v>28.07</v>
      </c>
      <c r="H30" s="28">
        <v>28.18</v>
      </c>
      <c r="I30" s="28">
        <v>27.37</v>
      </c>
      <c r="J30" s="28">
        <v>28.45</v>
      </c>
      <c r="K30" s="28">
        <v>28.52</v>
      </c>
      <c r="L30" s="28">
        <v>29.08</v>
      </c>
      <c r="M30" s="28">
        <v>29.21</v>
      </c>
      <c r="N30" s="29">
        <f t="shared" si="2"/>
        <v>27.337499999999995</v>
      </c>
      <c r="P30" s="32">
        <v>2013</v>
      </c>
      <c r="Q30" s="28">
        <v>25.74</v>
      </c>
      <c r="R30" s="28">
        <v>22.29</v>
      </c>
      <c r="S30" s="28">
        <v>23.37</v>
      </c>
      <c r="T30" s="28">
        <v>25.08</v>
      </c>
      <c r="U30" s="28">
        <v>26.6</v>
      </c>
      <c r="V30" s="28">
        <v>27.19</v>
      </c>
      <c r="W30" s="28">
        <v>27.34</v>
      </c>
      <c r="X30" s="28">
        <v>26.4</v>
      </c>
      <c r="Y30" s="28">
        <v>27.12</v>
      </c>
      <c r="Z30" s="28">
        <v>27.06</v>
      </c>
      <c r="AA30" s="28">
        <v>27.83</v>
      </c>
      <c r="AB30" s="28">
        <v>27.9</v>
      </c>
      <c r="AC30" s="29">
        <f t="shared" si="3"/>
        <v>26.159999999999997</v>
      </c>
    </row>
    <row r="31" spans="1:29" x14ac:dyDescent="0.25">
      <c r="A31" s="32">
        <v>2014</v>
      </c>
      <c r="B31" s="28">
        <v>27.19</v>
      </c>
      <c r="C31" s="28">
        <v>25.14</v>
      </c>
      <c r="D31" s="28">
        <v>25.58</v>
      </c>
      <c r="E31" s="28">
        <v>26.78</v>
      </c>
      <c r="F31" s="28">
        <v>29.27</v>
      </c>
      <c r="G31" s="28">
        <v>29.58</v>
      </c>
      <c r="H31" s="28">
        <v>29.44</v>
      </c>
      <c r="I31" s="28">
        <v>29.69</v>
      </c>
      <c r="J31" s="28">
        <v>30.03</v>
      </c>
      <c r="K31" s="28">
        <v>29.85</v>
      </c>
      <c r="L31" s="28">
        <v>29.65</v>
      </c>
      <c r="M31" s="28">
        <v>28.92</v>
      </c>
      <c r="N31" s="29">
        <f t="shared" si="2"/>
        <v>28.426666666666666</v>
      </c>
      <c r="P31" s="32">
        <v>2014</v>
      </c>
      <c r="Q31" s="28">
        <v>25.94</v>
      </c>
      <c r="R31" s="28">
        <v>24.08</v>
      </c>
      <c r="S31" s="28">
        <v>24.37</v>
      </c>
      <c r="T31" s="28">
        <v>25.53</v>
      </c>
      <c r="U31" s="28">
        <v>28.11</v>
      </c>
      <c r="V31" s="28">
        <v>28.58</v>
      </c>
      <c r="W31" s="28">
        <v>28.33</v>
      </c>
      <c r="X31" s="28">
        <v>28.65</v>
      </c>
      <c r="Y31" s="28">
        <v>28.82</v>
      </c>
      <c r="Z31" s="28">
        <v>28.8</v>
      </c>
      <c r="AA31" s="28">
        <v>28.47</v>
      </c>
      <c r="AB31" s="28">
        <v>27.71</v>
      </c>
      <c r="AC31" s="29">
        <f t="shared" si="3"/>
        <v>27.282499999999995</v>
      </c>
    </row>
    <row r="32" spans="1:29" x14ac:dyDescent="0.25">
      <c r="A32" s="32">
        <v>2015</v>
      </c>
      <c r="B32" s="28">
        <v>28.42</v>
      </c>
      <c r="C32" s="28">
        <v>25.96</v>
      </c>
      <c r="D32" s="28">
        <v>23.77</v>
      </c>
      <c r="E32" s="28">
        <v>26.2</v>
      </c>
      <c r="F32" s="28">
        <v>29</v>
      </c>
      <c r="G32" s="28">
        <v>29.47</v>
      </c>
      <c r="H32" s="28">
        <v>29.45</v>
      </c>
      <c r="I32" s="28">
        <v>29.48</v>
      </c>
      <c r="J32" s="28">
        <v>30.03</v>
      </c>
      <c r="K32" s="28">
        <v>30.19</v>
      </c>
      <c r="L32" s="28">
        <v>29.72</v>
      </c>
      <c r="M32" s="28">
        <v>29.77</v>
      </c>
      <c r="N32" s="29">
        <f t="shared" si="2"/>
        <v>28.455000000000002</v>
      </c>
      <c r="P32" s="32">
        <v>2015</v>
      </c>
      <c r="Q32" s="28">
        <v>27</v>
      </c>
      <c r="R32" s="28">
        <v>25</v>
      </c>
      <c r="S32" s="28">
        <v>22.32</v>
      </c>
      <c r="T32" s="28">
        <v>25.1</v>
      </c>
      <c r="U32" s="28">
        <v>27.92</v>
      </c>
      <c r="V32" s="28">
        <v>28.47</v>
      </c>
      <c r="W32" s="28">
        <v>28.08</v>
      </c>
      <c r="X32" s="28">
        <v>28.11</v>
      </c>
      <c r="Y32" s="28">
        <v>28.7</v>
      </c>
      <c r="Z32" s="28">
        <v>29.1</v>
      </c>
      <c r="AA32" s="28">
        <v>28.55</v>
      </c>
      <c r="AB32" s="28">
        <v>28.16</v>
      </c>
      <c r="AC32" s="29">
        <f t="shared" si="3"/>
        <v>27.209166666666672</v>
      </c>
    </row>
    <row r="33" spans="1:29" x14ac:dyDescent="0.25">
      <c r="A33" s="32">
        <v>2016</v>
      </c>
      <c r="B33" s="28">
        <v>28.45</v>
      </c>
      <c r="C33" s="28">
        <v>25.21</v>
      </c>
      <c r="D33" s="28">
        <v>24.55</v>
      </c>
      <c r="E33" s="28">
        <v>26.03</v>
      </c>
      <c r="F33" s="28">
        <v>29.56</v>
      </c>
      <c r="G33" s="28">
        <v>30.32</v>
      </c>
      <c r="H33" s="28">
        <v>29.77</v>
      </c>
      <c r="I33" s="28">
        <v>29.76</v>
      </c>
      <c r="J33" s="28">
        <v>29.78</v>
      </c>
      <c r="K33" s="28">
        <v>29.47</v>
      </c>
      <c r="L33" s="28">
        <v>28.78</v>
      </c>
      <c r="M33" s="28">
        <v>28.52</v>
      </c>
      <c r="N33" s="29">
        <f t="shared" si="2"/>
        <v>28.349999999999994</v>
      </c>
      <c r="P33" s="32">
        <v>2016</v>
      </c>
      <c r="Q33" s="28">
        <v>27.15</v>
      </c>
      <c r="R33" s="28">
        <v>24.02</v>
      </c>
      <c r="S33" s="28">
        <v>23.45</v>
      </c>
      <c r="T33" s="28">
        <v>24.83</v>
      </c>
      <c r="U33" s="28">
        <v>28.34</v>
      </c>
      <c r="V33" s="28">
        <v>29.03</v>
      </c>
      <c r="W33" s="28">
        <v>28.79</v>
      </c>
      <c r="X33" s="28">
        <v>28.77</v>
      </c>
      <c r="Y33" s="28">
        <v>28.78</v>
      </c>
      <c r="Z33" s="28">
        <v>28.42</v>
      </c>
      <c r="AA33" s="28">
        <v>27.85</v>
      </c>
      <c r="AB33" s="28">
        <v>27.55</v>
      </c>
      <c r="AC33" s="29">
        <f t="shared" si="3"/>
        <v>27.248333333333335</v>
      </c>
    </row>
    <row r="34" spans="1:29" x14ac:dyDescent="0.25">
      <c r="A34" s="32">
        <v>2017</v>
      </c>
      <c r="B34" s="28">
        <v>28.05</v>
      </c>
      <c r="C34" s="28">
        <v>23.43</v>
      </c>
      <c r="D34" s="28">
        <v>25.38</v>
      </c>
      <c r="E34" s="28">
        <v>26.1</v>
      </c>
      <c r="F34" s="28"/>
      <c r="G34" s="28"/>
      <c r="H34" s="28"/>
      <c r="I34" s="28"/>
      <c r="J34" s="28"/>
      <c r="K34" s="28"/>
      <c r="L34" s="28"/>
      <c r="M34" s="28"/>
      <c r="N34" s="29">
        <f t="shared" si="2"/>
        <v>25.740000000000002</v>
      </c>
      <c r="P34" s="32">
        <v>2017</v>
      </c>
      <c r="Q34" s="28">
        <v>26.87</v>
      </c>
      <c r="R34" s="28">
        <v>22.16</v>
      </c>
      <c r="S34" s="28">
        <v>24.18</v>
      </c>
      <c r="T34" s="28">
        <v>24.8</v>
      </c>
    </row>
    <row r="35" spans="1:29" x14ac:dyDescent="0.25">
      <c r="A35" s="32">
        <v>2018</v>
      </c>
      <c r="P35" s="32">
        <v>2018</v>
      </c>
    </row>
    <row r="36" spans="1:29" x14ac:dyDescent="0.25">
      <c r="A36" s="32">
        <v>2019</v>
      </c>
      <c r="P36" s="32">
        <v>2019</v>
      </c>
    </row>
    <row r="38" spans="1:29" x14ac:dyDescent="0.25">
      <c r="A38" s="27" t="s">
        <v>78</v>
      </c>
      <c r="B38" s="28">
        <f t="shared" ref="B38:M38" si="4">AVERAGE(B3:B22)</f>
        <v>26.88909090909091</v>
      </c>
      <c r="C38" s="28">
        <f t="shared" si="4"/>
        <v>25.720000000000002</v>
      </c>
      <c r="D38" s="28">
        <f t="shared" si="4"/>
        <v>25.509090909090904</v>
      </c>
      <c r="E38" s="28">
        <f t="shared" si="4"/>
        <v>26.755454545454544</v>
      </c>
      <c r="F38" s="28">
        <f t="shared" si="4"/>
        <v>28.578181818181818</v>
      </c>
      <c r="G38" s="28">
        <f t="shared" si="4"/>
        <v>28.815454545454543</v>
      </c>
      <c r="H38" s="28">
        <f t="shared" si="4"/>
        <v>28.554545454545451</v>
      </c>
      <c r="I38" s="28">
        <f t="shared" si="4"/>
        <v>28.670909090909092</v>
      </c>
      <c r="J38" s="28">
        <f t="shared" si="4"/>
        <v>28.96</v>
      </c>
      <c r="K38" s="28">
        <f t="shared" si="4"/>
        <v>28.508333333333329</v>
      </c>
      <c r="L38" s="28">
        <f t="shared" si="4"/>
        <v>28.120833333333334</v>
      </c>
      <c r="M38" s="28">
        <f t="shared" si="4"/>
        <v>27.740000000000006</v>
      </c>
      <c r="P38" s="27" t="s">
        <v>78</v>
      </c>
      <c r="Q38" s="28">
        <f t="shared" ref="Q38:AB38" si="5">AVERAGE(Q3:Q15)</f>
        <v>25.447500000000002</v>
      </c>
      <c r="R38" s="28">
        <f t="shared" si="5"/>
        <v>25.12</v>
      </c>
      <c r="S38" s="28">
        <f t="shared" si="5"/>
        <v>24.48</v>
      </c>
      <c r="T38" s="28">
        <f t="shared" si="5"/>
        <v>26.049999999999997</v>
      </c>
      <c r="U38" s="28">
        <f t="shared" si="5"/>
        <v>27.647500000000001</v>
      </c>
      <c r="V38" s="28">
        <f t="shared" si="5"/>
        <v>27.92</v>
      </c>
      <c r="W38" s="28">
        <f t="shared" si="5"/>
        <v>27.655000000000001</v>
      </c>
      <c r="X38" s="28">
        <f t="shared" si="5"/>
        <v>27.69</v>
      </c>
      <c r="Y38" s="28">
        <f t="shared" si="5"/>
        <v>28.295000000000002</v>
      </c>
      <c r="Z38" s="28">
        <f t="shared" si="5"/>
        <v>27.767999999999994</v>
      </c>
      <c r="AA38" s="28">
        <f t="shared" si="5"/>
        <v>27.276</v>
      </c>
      <c r="AB38" s="28">
        <f t="shared" si="5"/>
        <v>26.75</v>
      </c>
    </row>
    <row r="39" spans="1:29" x14ac:dyDescent="0.25">
      <c r="A39" s="27" t="s">
        <v>79</v>
      </c>
      <c r="B39" s="30">
        <f t="shared" ref="B39:M39" si="6">STDEV(B3:B36)</f>
        <v>0.81516481516888861</v>
      </c>
      <c r="C39" s="30">
        <f t="shared" si="6"/>
        <v>1.58022527025798</v>
      </c>
      <c r="D39" s="30">
        <f t="shared" si="6"/>
        <v>1.3891241128372229</v>
      </c>
      <c r="E39" s="30">
        <f t="shared" si="6"/>
        <v>1.076556157463771</v>
      </c>
      <c r="F39" s="30">
        <f t="shared" si="6"/>
        <v>0.67152739900844505</v>
      </c>
      <c r="G39" s="30">
        <f t="shared" si="6"/>
        <v>0.65872893478562899</v>
      </c>
      <c r="H39" s="30">
        <f t="shared" si="6"/>
        <v>0.64508800030579416</v>
      </c>
      <c r="I39" s="30">
        <f t="shared" si="6"/>
        <v>0.61306924250356587</v>
      </c>
      <c r="J39" s="30">
        <f t="shared" si="6"/>
        <v>0.60647230605251734</v>
      </c>
      <c r="K39" s="30">
        <f t="shared" si="6"/>
        <v>0.66537011602892737</v>
      </c>
      <c r="L39" s="30">
        <f t="shared" si="6"/>
        <v>0.71624321834561655</v>
      </c>
      <c r="M39" s="30">
        <f t="shared" si="6"/>
        <v>0.83496798830971752</v>
      </c>
      <c r="P39" s="27" t="s">
        <v>79</v>
      </c>
      <c r="Q39" s="30">
        <f t="shared" ref="Q39:AB39" si="7">STDEV(Q3:Q36)</f>
        <v>0.80024131735864856</v>
      </c>
      <c r="R39" s="30">
        <f t="shared" si="7"/>
        <v>1.1957838089508144</v>
      </c>
      <c r="S39" s="30">
        <f t="shared" si="7"/>
        <v>1.320710241167812</v>
      </c>
      <c r="T39" s="30">
        <f t="shared" si="7"/>
        <v>1.0980585976999064</v>
      </c>
      <c r="U39" s="30">
        <f t="shared" si="7"/>
        <v>0.69512931308121539</v>
      </c>
      <c r="V39" s="30">
        <f t="shared" si="7"/>
        <v>0.58794749007224345</v>
      </c>
      <c r="W39" s="30">
        <f t="shared" si="7"/>
        <v>0.56600464257040783</v>
      </c>
      <c r="X39" s="30">
        <f t="shared" si="7"/>
        <v>0.54319820113314599</v>
      </c>
      <c r="Y39" s="30">
        <f t="shared" si="7"/>
        <v>0.54605551309058598</v>
      </c>
      <c r="Z39" s="30">
        <f t="shared" si="7"/>
        <v>0.60238885449169022</v>
      </c>
      <c r="AA39" s="30">
        <f t="shared" si="7"/>
        <v>0.62319367433505413</v>
      </c>
      <c r="AB39" s="30">
        <f t="shared" si="7"/>
        <v>0.69663221479324877</v>
      </c>
    </row>
    <row r="40" spans="1:29" x14ac:dyDescent="0.25">
      <c r="A40" s="27" t="s">
        <v>80</v>
      </c>
      <c r="B40" s="30">
        <f t="shared" ref="B40:M40" si="8">B39/B38*100</f>
        <v>3.0315819077888206</v>
      </c>
      <c r="C40" s="30">
        <f t="shared" si="8"/>
        <v>6.1439551720761276</v>
      </c>
      <c r="D40" s="30">
        <f t="shared" si="8"/>
        <v>5.4456041486847662</v>
      </c>
      <c r="E40" s="30">
        <f t="shared" si="8"/>
        <v>4.0236885366115596</v>
      </c>
      <c r="F40" s="30">
        <f t="shared" si="8"/>
        <v>2.3497904915042929</v>
      </c>
      <c r="G40" s="30">
        <f t="shared" si="8"/>
        <v>2.2860265270031608</v>
      </c>
      <c r="H40" s="30">
        <f t="shared" si="8"/>
        <v>2.2591429491766113</v>
      </c>
      <c r="I40" s="30">
        <f t="shared" si="8"/>
        <v>2.1382971867395599</v>
      </c>
      <c r="J40" s="30">
        <f t="shared" si="8"/>
        <v>2.0941723275294106</v>
      </c>
      <c r="K40" s="30">
        <f t="shared" si="8"/>
        <v>2.3339495446790792</v>
      </c>
      <c r="L40" s="30">
        <f t="shared" si="8"/>
        <v>2.5470198903978067</v>
      </c>
      <c r="M40" s="30">
        <f t="shared" si="8"/>
        <v>3.009978328441663</v>
      </c>
      <c r="P40" s="27" t="s">
        <v>80</v>
      </c>
      <c r="Q40" s="30">
        <f t="shared" ref="Q40:AB40" si="9">Q39/Q38*100</f>
        <v>3.1446755766132171</v>
      </c>
      <c r="R40" s="30">
        <f t="shared" si="9"/>
        <v>4.7602858636577006</v>
      </c>
      <c r="S40" s="30">
        <f t="shared" si="9"/>
        <v>5.3950581747051141</v>
      </c>
      <c r="T40" s="30">
        <f t="shared" si="9"/>
        <v>4.2151961523988737</v>
      </c>
      <c r="U40" s="30">
        <f t="shared" si="9"/>
        <v>2.514257394271509</v>
      </c>
      <c r="V40" s="30">
        <f t="shared" si="9"/>
        <v>2.1058291191699263</v>
      </c>
      <c r="W40" s="30">
        <f t="shared" si="9"/>
        <v>2.0466629635523694</v>
      </c>
      <c r="X40" s="30">
        <f t="shared" si="9"/>
        <v>1.9617125356921123</v>
      </c>
      <c r="Y40" s="30">
        <f t="shared" si="9"/>
        <v>1.9298657469184872</v>
      </c>
      <c r="Z40" s="30">
        <f t="shared" si="9"/>
        <v>2.1693634921193112</v>
      </c>
      <c r="AA40" s="30">
        <f t="shared" si="9"/>
        <v>2.2847693002458356</v>
      </c>
      <c r="AB40" s="30">
        <f t="shared" si="9"/>
        <v>2.6042325786663505</v>
      </c>
    </row>
    <row r="41" spans="1:29" x14ac:dyDescent="0.25">
      <c r="A41" s="27" t="s">
        <v>81</v>
      </c>
      <c r="B41" s="30">
        <f t="shared" ref="B41:M41" si="10">MIN(B3:B36)</f>
        <v>25.28</v>
      </c>
      <c r="C41" s="30">
        <f t="shared" si="10"/>
        <v>22.16</v>
      </c>
      <c r="D41" s="30">
        <f t="shared" si="10"/>
        <v>22.55</v>
      </c>
      <c r="E41" s="30">
        <f t="shared" si="10"/>
        <v>24.69</v>
      </c>
      <c r="F41" s="30">
        <f t="shared" si="10"/>
        <v>26.97</v>
      </c>
      <c r="G41" s="30">
        <f t="shared" si="10"/>
        <v>28.07</v>
      </c>
      <c r="H41" s="30">
        <f t="shared" si="10"/>
        <v>27.79</v>
      </c>
      <c r="I41" s="30">
        <f t="shared" si="10"/>
        <v>27.37</v>
      </c>
      <c r="J41" s="30">
        <f t="shared" si="10"/>
        <v>27.85</v>
      </c>
      <c r="K41" s="30">
        <f t="shared" si="10"/>
        <v>27.5</v>
      </c>
      <c r="L41" s="30">
        <f t="shared" si="10"/>
        <v>27.31</v>
      </c>
      <c r="M41" s="30">
        <f t="shared" si="10"/>
        <v>26.69</v>
      </c>
      <c r="P41" s="27" t="s">
        <v>81</v>
      </c>
      <c r="Q41" s="30">
        <f t="shared" ref="Q41:AB41" si="11">MIN(Q3:Q36)</f>
        <v>24.71</v>
      </c>
      <c r="R41" s="30">
        <f t="shared" si="11"/>
        <v>21.39</v>
      </c>
      <c r="S41" s="30">
        <f t="shared" si="11"/>
        <v>21.8</v>
      </c>
      <c r="T41" s="30">
        <f t="shared" si="11"/>
        <v>23.93</v>
      </c>
      <c r="U41" s="30">
        <f t="shared" si="11"/>
        <v>26.4</v>
      </c>
      <c r="V41" s="30">
        <f t="shared" si="11"/>
        <v>27.17</v>
      </c>
      <c r="W41" s="30">
        <f t="shared" si="11"/>
        <v>26.87</v>
      </c>
      <c r="X41" s="30">
        <f t="shared" si="11"/>
        <v>26.4</v>
      </c>
      <c r="Y41" s="30">
        <f t="shared" si="11"/>
        <v>27.03</v>
      </c>
      <c r="Z41" s="30">
        <f t="shared" si="11"/>
        <v>26.61</v>
      </c>
      <c r="AA41" s="30">
        <f t="shared" si="11"/>
        <v>26.24</v>
      </c>
      <c r="AB41" s="30">
        <f t="shared" si="11"/>
        <v>25.48</v>
      </c>
    </row>
    <row r="42" spans="1:29" x14ac:dyDescent="0.25">
      <c r="A42" s="27" t="s">
        <v>82</v>
      </c>
      <c r="B42" s="30">
        <f t="shared" ref="B42:M42" si="12">MAX(B3:B36)</f>
        <v>28.45</v>
      </c>
      <c r="C42" s="30">
        <f t="shared" si="12"/>
        <v>28.85</v>
      </c>
      <c r="D42" s="30">
        <f t="shared" si="12"/>
        <v>27.69</v>
      </c>
      <c r="E42" s="30">
        <f t="shared" si="12"/>
        <v>28.5</v>
      </c>
      <c r="F42" s="30">
        <f t="shared" si="12"/>
        <v>29.56</v>
      </c>
      <c r="G42" s="30">
        <f t="shared" si="12"/>
        <v>30.32</v>
      </c>
      <c r="H42" s="30">
        <f t="shared" si="12"/>
        <v>29.84</v>
      </c>
      <c r="I42" s="30">
        <f t="shared" si="12"/>
        <v>29.76</v>
      </c>
      <c r="J42" s="30">
        <f t="shared" si="12"/>
        <v>30.03</v>
      </c>
      <c r="K42" s="30">
        <f t="shared" si="12"/>
        <v>30.19</v>
      </c>
      <c r="L42" s="30">
        <f t="shared" si="12"/>
        <v>29.72</v>
      </c>
      <c r="M42" s="30">
        <f t="shared" si="12"/>
        <v>29.77</v>
      </c>
      <c r="P42" s="27" t="s">
        <v>82</v>
      </c>
      <c r="Q42" s="30">
        <f t="shared" ref="Q42:AB42" si="13">MAX(Q3:Q36)</f>
        <v>27.35</v>
      </c>
      <c r="R42" s="30">
        <f t="shared" si="13"/>
        <v>26.08</v>
      </c>
      <c r="S42" s="30">
        <f t="shared" si="13"/>
        <v>26.18</v>
      </c>
      <c r="T42" s="30">
        <f t="shared" si="13"/>
        <v>27.37</v>
      </c>
      <c r="U42" s="30">
        <f t="shared" si="13"/>
        <v>28.66</v>
      </c>
      <c r="V42" s="30">
        <f t="shared" si="13"/>
        <v>29.5</v>
      </c>
      <c r="W42" s="30">
        <f t="shared" si="13"/>
        <v>28.88</v>
      </c>
      <c r="X42" s="30">
        <f t="shared" si="13"/>
        <v>28.77</v>
      </c>
      <c r="Y42" s="30">
        <f t="shared" si="13"/>
        <v>29.06</v>
      </c>
      <c r="Z42" s="30">
        <f t="shared" si="13"/>
        <v>29.1</v>
      </c>
      <c r="AA42" s="30">
        <f t="shared" si="13"/>
        <v>28.55</v>
      </c>
      <c r="AB42" s="30">
        <f t="shared" si="13"/>
        <v>28.16</v>
      </c>
    </row>
    <row r="43" spans="1:29" x14ac:dyDescent="0.25">
      <c r="A43" s="27" t="s">
        <v>83</v>
      </c>
      <c r="B43" s="30">
        <f t="shared" ref="B43:M43" si="14">QUARTILE(B3:B36,1)</f>
        <v>27.175000000000001</v>
      </c>
      <c r="C43" s="30">
        <f t="shared" si="14"/>
        <v>24.35</v>
      </c>
      <c r="D43" s="30">
        <f t="shared" si="14"/>
        <v>24.057499999999997</v>
      </c>
      <c r="E43" s="30">
        <f t="shared" si="14"/>
        <v>26.155000000000001</v>
      </c>
      <c r="F43" s="30">
        <f t="shared" si="14"/>
        <v>28.27</v>
      </c>
      <c r="G43" s="30">
        <f t="shared" si="14"/>
        <v>28.46</v>
      </c>
      <c r="H43" s="30">
        <f t="shared" si="14"/>
        <v>28.324999999999999</v>
      </c>
      <c r="I43" s="30">
        <f t="shared" si="14"/>
        <v>28.424999999999997</v>
      </c>
      <c r="J43" s="30">
        <f t="shared" si="14"/>
        <v>28.642499999999998</v>
      </c>
      <c r="K43" s="30">
        <f t="shared" si="14"/>
        <v>28.465</v>
      </c>
      <c r="L43" s="30">
        <f t="shared" si="14"/>
        <v>27.935000000000002</v>
      </c>
      <c r="M43" s="30">
        <f t="shared" si="14"/>
        <v>27.725000000000001</v>
      </c>
      <c r="P43" s="27" t="s">
        <v>83</v>
      </c>
      <c r="Q43" s="30">
        <f t="shared" ref="Q43:AB43" si="15">QUARTILE(Q3:Q36,1)</f>
        <v>25.604999999999997</v>
      </c>
      <c r="R43" s="30">
        <f t="shared" si="15"/>
        <v>23.405000000000001</v>
      </c>
      <c r="S43" s="30">
        <f t="shared" si="15"/>
        <v>22.774999999999999</v>
      </c>
      <c r="T43" s="30">
        <f t="shared" si="15"/>
        <v>24.835000000000001</v>
      </c>
      <c r="U43" s="30">
        <f t="shared" si="15"/>
        <v>27.08</v>
      </c>
      <c r="V43" s="30">
        <f t="shared" si="15"/>
        <v>27.85</v>
      </c>
      <c r="W43" s="30">
        <f t="shared" si="15"/>
        <v>27.5</v>
      </c>
      <c r="X43" s="30">
        <f t="shared" si="15"/>
        <v>27.8125</v>
      </c>
      <c r="Y43" s="30">
        <f t="shared" si="15"/>
        <v>27.805</v>
      </c>
      <c r="Z43" s="30">
        <f t="shared" si="15"/>
        <v>27.62</v>
      </c>
      <c r="AA43" s="30">
        <f t="shared" si="15"/>
        <v>27.055</v>
      </c>
      <c r="AB43" s="30">
        <f t="shared" si="15"/>
        <v>26.799999999999997</v>
      </c>
    </row>
    <row r="44" spans="1:29" x14ac:dyDescent="0.25">
      <c r="A44" s="27" t="s">
        <v>84</v>
      </c>
      <c r="B44" s="30">
        <f t="shared" ref="B44:M44" si="16">QUARTILE(B3:B36,2)</f>
        <v>27.34</v>
      </c>
      <c r="C44" s="30">
        <f t="shared" si="16"/>
        <v>25.200000000000003</v>
      </c>
      <c r="D44" s="30">
        <f t="shared" si="16"/>
        <v>25.2</v>
      </c>
      <c r="E44" s="30">
        <f t="shared" si="16"/>
        <v>26.58</v>
      </c>
      <c r="F44" s="30">
        <f t="shared" si="16"/>
        <v>28.77</v>
      </c>
      <c r="G44" s="30">
        <f t="shared" si="16"/>
        <v>29.020000000000003</v>
      </c>
      <c r="H44" s="30">
        <f t="shared" si="16"/>
        <v>28.684999999999999</v>
      </c>
      <c r="I44" s="30">
        <f t="shared" si="16"/>
        <v>28.96</v>
      </c>
      <c r="J44" s="30">
        <f t="shared" si="16"/>
        <v>29.200000000000003</v>
      </c>
      <c r="K44" s="30">
        <f t="shared" si="16"/>
        <v>28.64</v>
      </c>
      <c r="L44" s="30">
        <f t="shared" si="16"/>
        <v>28.27</v>
      </c>
      <c r="M44" s="30">
        <f t="shared" si="16"/>
        <v>28.06</v>
      </c>
      <c r="P44" s="27" t="s">
        <v>84</v>
      </c>
      <c r="Q44" s="30">
        <f t="shared" ref="Q44:AB44" si="17">QUARTILE(Q3:Q36,2)</f>
        <v>26.22</v>
      </c>
      <c r="R44" s="30">
        <f t="shared" si="17"/>
        <v>24.03</v>
      </c>
      <c r="S44" s="30">
        <f t="shared" si="17"/>
        <v>23.895</v>
      </c>
      <c r="T44" s="30">
        <f t="shared" si="17"/>
        <v>25.315000000000001</v>
      </c>
      <c r="U44" s="30">
        <f t="shared" si="17"/>
        <v>27.92</v>
      </c>
      <c r="V44" s="30">
        <f t="shared" si="17"/>
        <v>28.270000000000003</v>
      </c>
      <c r="W44" s="30">
        <f t="shared" si="17"/>
        <v>27.855</v>
      </c>
      <c r="X44" s="30">
        <f t="shared" si="17"/>
        <v>27.975000000000001</v>
      </c>
      <c r="Y44" s="30">
        <f t="shared" si="17"/>
        <v>28.3</v>
      </c>
      <c r="Z44" s="30">
        <f t="shared" si="17"/>
        <v>28</v>
      </c>
      <c r="AA44" s="30">
        <f t="shared" si="17"/>
        <v>27.4</v>
      </c>
      <c r="AB44" s="30">
        <f t="shared" si="17"/>
        <v>27.16</v>
      </c>
    </row>
    <row r="45" spans="1:29" x14ac:dyDescent="0.25">
      <c r="A45" s="27" t="s">
        <v>85</v>
      </c>
      <c r="B45" s="30">
        <f t="shared" ref="B45:M45" si="18">QUARTILE(B3:B36,3)</f>
        <v>27.725000000000001</v>
      </c>
      <c r="C45" s="30">
        <f t="shared" si="18"/>
        <v>25.895</v>
      </c>
      <c r="D45" s="30">
        <f t="shared" si="18"/>
        <v>25.984999999999999</v>
      </c>
      <c r="E45" s="30">
        <f t="shared" si="18"/>
        <v>27.86</v>
      </c>
      <c r="F45" s="30">
        <f t="shared" si="18"/>
        <v>29.16</v>
      </c>
      <c r="G45" s="30">
        <f t="shared" si="18"/>
        <v>29.47</v>
      </c>
      <c r="H45" s="30">
        <f t="shared" si="18"/>
        <v>29.425000000000001</v>
      </c>
      <c r="I45" s="30">
        <f t="shared" si="18"/>
        <v>29.234999999999999</v>
      </c>
      <c r="J45" s="30">
        <f t="shared" si="18"/>
        <v>29.5825</v>
      </c>
      <c r="K45" s="30">
        <f t="shared" si="18"/>
        <v>29.23</v>
      </c>
      <c r="L45" s="30">
        <f t="shared" si="18"/>
        <v>28.880000000000003</v>
      </c>
      <c r="M45" s="30">
        <f t="shared" si="18"/>
        <v>28.715</v>
      </c>
      <c r="P45" s="27" t="s">
        <v>85</v>
      </c>
      <c r="Q45" s="30">
        <f t="shared" ref="Q45:AB45" si="19">QUARTILE(Q3:Q36,3)</f>
        <v>26.72</v>
      </c>
      <c r="R45" s="30">
        <f t="shared" si="19"/>
        <v>24.88</v>
      </c>
      <c r="S45" s="30">
        <f t="shared" si="19"/>
        <v>24.58</v>
      </c>
      <c r="T45" s="30">
        <f t="shared" si="19"/>
        <v>26.672499999999999</v>
      </c>
      <c r="U45" s="30">
        <f t="shared" si="19"/>
        <v>28.14</v>
      </c>
      <c r="V45" s="30">
        <f t="shared" si="19"/>
        <v>28.397500000000001</v>
      </c>
      <c r="W45" s="30">
        <f t="shared" si="19"/>
        <v>28.324999999999999</v>
      </c>
      <c r="X45" s="30">
        <f t="shared" si="19"/>
        <v>28.292499999999997</v>
      </c>
      <c r="Y45" s="30">
        <f t="shared" si="19"/>
        <v>28.560000000000002</v>
      </c>
      <c r="Z45" s="30">
        <f t="shared" si="19"/>
        <v>28.305</v>
      </c>
      <c r="AA45" s="30">
        <f t="shared" si="19"/>
        <v>27.855</v>
      </c>
      <c r="AB45" s="30">
        <f t="shared" si="19"/>
        <v>27.655000000000001</v>
      </c>
    </row>
    <row r="49" spans="1:29" ht="18.75" x14ac:dyDescent="0.3">
      <c r="A49" s="31" t="s">
        <v>218</v>
      </c>
      <c r="P49" s="31" t="s">
        <v>215</v>
      </c>
    </row>
    <row r="50" spans="1:29" ht="15.75" x14ac:dyDescent="0.25">
      <c r="A50" s="24" t="s">
        <v>64</v>
      </c>
      <c r="B50" s="25" t="s">
        <v>65</v>
      </c>
      <c r="C50" s="25" t="s">
        <v>66</v>
      </c>
      <c r="D50" s="25" t="s">
        <v>67</v>
      </c>
      <c r="E50" s="25" t="s">
        <v>68</v>
      </c>
      <c r="F50" s="25" t="s">
        <v>69</v>
      </c>
      <c r="G50" s="25" t="s">
        <v>70</v>
      </c>
      <c r="H50" s="25" t="s">
        <v>71</v>
      </c>
      <c r="I50" s="25" t="s">
        <v>72</v>
      </c>
      <c r="J50" s="25" t="s">
        <v>73</v>
      </c>
      <c r="K50" s="25" t="s">
        <v>74</v>
      </c>
      <c r="L50" s="25" t="s">
        <v>75</v>
      </c>
      <c r="M50" s="25" t="s">
        <v>76</v>
      </c>
      <c r="N50" s="26" t="s">
        <v>77</v>
      </c>
      <c r="P50" s="24" t="s">
        <v>64</v>
      </c>
      <c r="Q50" s="25" t="s">
        <v>65</v>
      </c>
      <c r="R50" s="25" t="s">
        <v>66</v>
      </c>
      <c r="S50" s="25" t="s">
        <v>67</v>
      </c>
      <c r="T50" s="25" t="s">
        <v>68</v>
      </c>
      <c r="U50" s="25" t="s">
        <v>69</v>
      </c>
      <c r="V50" s="25" t="s">
        <v>70</v>
      </c>
      <c r="W50" s="25" t="s">
        <v>71</v>
      </c>
      <c r="X50" s="25" t="s">
        <v>72</v>
      </c>
      <c r="Y50" s="25" t="s">
        <v>73</v>
      </c>
      <c r="Z50" s="25" t="s">
        <v>74</v>
      </c>
      <c r="AA50" s="25" t="s">
        <v>75</v>
      </c>
      <c r="AB50" s="25" t="s">
        <v>76</v>
      </c>
      <c r="AC50" s="26" t="s">
        <v>77</v>
      </c>
    </row>
    <row r="51" spans="1:29" x14ac:dyDescent="0.25">
      <c r="A51" s="32">
        <v>1999</v>
      </c>
      <c r="L51" s="28">
        <v>27.17</v>
      </c>
      <c r="M51" s="28">
        <v>26.71</v>
      </c>
      <c r="N51" s="29">
        <f t="shared" ref="N51" si="20">AVERAGE(B51:M51)</f>
        <v>26.94</v>
      </c>
      <c r="P51" s="32">
        <v>1999</v>
      </c>
      <c r="AA51" s="28"/>
      <c r="AB51" s="28"/>
      <c r="AC51" s="29"/>
    </row>
    <row r="52" spans="1:29" x14ac:dyDescent="0.25">
      <c r="A52" s="32">
        <v>2000</v>
      </c>
      <c r="B52" s="28">
        <v>25.89</v>
      </c>
      <c r="C52" s="28">
        <v>24.05</v>
      </c>
      <c r="D52" s="28">
        <v>23.53</v>
      </c>
      <c r="E52" s="28">
        <v>25.15</v>
      </c>
      <c r="F52" s="28">
        <v>27.97</v>
      </c>
      <c r="G52" s="28">
        <v>28.58</v>
      </c>
      <c r="H52" s="28">
        <v>27.97</v>
      </c>
      <c r="I52" s="28">
        <v>28.45</v>
      </c>
      <c r="J52" s="28">
        <v>28.47</v>
      </c>
      <c r="K52" s="28">
        <v>27.85</v>
      </c>
      <c r="L52" s="28">
        <v>28.21</v>
      </c>
      <c r="M52" s="28">
        <v>27.35</v>
      </c>
      <c r="N52" s="29">
        <f t="shared" ref="N52:N68" si="21">AVERAGE(B52:M52)</f>
        <v>26.955833333333334</v>
      </c>
      <c r="P52" s="32">
        <v>2000</v>
      </c>
      <c r="AA52" s="28">
        <v>28.16</v>
      </c>
      <c r="AB52" s="28">
        <v>27.28</v>
      </c>
      <c r="AC52" s="29">
        <f t="shared" ref="AC52:AC68" si="22">AVERAGE(Q52:AB52)</f>
        <v>27.72</v>
      </c>
    </row>
    <row r="53" spans="1:29" x14ac:dyDescent="0.25">
      <c r="A53" s="32">
        <v>2001</v>
      </c>
      <c r="B53" s="28">
        <v>25.63</v>
      </c>
      <c r="C53" s="28">
        <v>22.46</v>
      </c>
      <c r="D53" s="28">
        <v>22.45</v>
      </c>
      <c r="E53" s="28">
        <v>24.42</v>
      </c>
      <c r="F53" s="28">
        <v>27.25</v>
      </c>
      <c r="G53" s="28">
        <v>28.56</v>
      </c>
      <c r="H53" s="28">
        <v>27.96</v>
      </c>
      <c r="I53" s="28">
        <v>28.68</v>
      </c>
      <c r="J53" s="28">
        <v>28.29</v>
      </c>
      <c r="K53" s="28">
        <v>28.49</v>
      </c>
      <c r="L53" s="28">
        <v>27.5</v>
      </c>
      <c r="M53" s="28">
        <v>27.36</v>
      </c>
      <c r="N53" s="29">
        <f t="shared" si="21"/>
        <v>26.587500000000002</v>
      </c>
      <c r="P53" s="32">
        <v>2001</v>
      </c>
      <c r="Q53" s="28">
        <v>25.54</v>
      </c>
      <c r="R53" s="28">
        <v>22.18</v>
      </c>
      <c r="S53" s="28">
        <v>22.32</v>
      </c>
      <c r="T53" s="28">
        <v>24.75</v>
      </c>
      <c r="U53" s="28">
        <v>27.31</v>
      </c>
      <c r="V53" s="28">
        <v>28.64</v>
      </c>
      <c r="W53" s="28">
        <v>28.12</v>
      </c>
      <c r="X53" s="28">
        <v>28.74</v>
      </c>
      <c r="Y53" s="28">
        <v>28.37</v>
      </c>
      <c r="Z53" s="28">
        <v>28.53</v>
      </c>
      <c r="AA53" s="28">
        <v>27.61</v>
      </c>
      <c r="AB53" s="28">
        <v>27.44</v>
      </c>
      <c r="AC53" s="29">
        <f t="shared" si="22"/>
        <v>26.629166666666666</v>
      </c>
    </row>
    <row r="54" spans="1:29" x14ac:dyDescent="0.25">
      <c r="A54" s="32">
        <v>2002</v>
      </c>
      <c r="B54" s="28">
        <v>27.18</v>
      </c>
      <c r="C54" s="28">
        <v>24.19</v>
      </c>
      <c r="D54" s="28">
        <v>23.14</v>
      </c>
      <c r="E54" s="28">
        <v>23.73</v>
      </c>
      <c r="F54" s="28">
        <v>28.11</v>
      </c>
      <c r="G54" s="28">
        <v>28.85</v>
      </c>
      <c r="H54" s="28">
        <v>28.71</v>
      </c>
      <c r="I54" s="28">
        <v>28.24</v>
      </c>
      <c r="J54" s="28">
        <v>28.76</v>
      </c>
      <c r="K54" s="28">
        <v>28.28</v>
      </c>
      <c r="L54" s="28">
        <v>27.98</v>
      </c>
      <c r="M54" s="28">
        <v>27.56</v>
      </c>
      <c r="N54" s="29">
        <f t="shared" si="21"/>
        <v>27.060833333333338</v>
      </c>
      <c r="P54" s="32">
        <v>2002</v>
      </c>
      <c r="Q54" s="28">
        <v>27.37</v>
      </c>
      <c r="R54" s="28">
        <v>24.48</v>
      </c>
      <c r="S54" s="28">
        <v>23.36</v>
      </c>
      <c r="T54" s="28">
        <v>23.97</v>
      </c>
      <c r="U54" s="28">
        <v>28.19</v>
      </c>
      <c r="V54" s="28">
        <v>28.87</v>
      </c>
      <c r="W54" s="28">
        <v>29.1</v>
      </c>
      <c r="X54" s="28"/>
      <c r="Y54" s="28">
        <v>28.77</v>
      </c>
      <c r="Z54" s="28">
        <v>28.35</v>
      </c>
      <c r="AA54" s="28">
        <v>27.9</v>
      </c>
      <c r="AB54" s="28">
        <v>27.61</v>
      </c>
      <c r="AC54" s="29">
        <f t="shared" si="22"/>
        <v>27.08818181818182</v>
      </c>
    </row>
    <row r="55" spans="1:29" x14ac:dyDescent="0.25">
      <c r="A55" s="32">
        <v>2003</v>
      </c>
      <c r="B55" s="28">
        <v>25.32</v>
      </c>
      <c r="C55" s="28">
        <v>23.51</v>
      </c>
      <c r="D55" s="28">
        <v>25.73</v>
      </c>
      <c r="E55" s="28">
        <v>26.46</v>
      </c>
      <c r="F55" s="28">
        <v>28.52</v>
      </c>
      <c r="G55" s="28">
        <v>28.26</v>
      </c>
      <c r="H55" s="28">
        <v>27.89</v>
      </c>
      <c r="I55" s="28">
        <v>27.97</v>
      </c>
      <c r="J55" s="28">
        <v>28.75</v>
      </c>
      <c r="K55" s="28">
        <v>28.25</v>
      </c>
      <c r="L55" s="28">
        <v>27.98</v>
      </c>
      <c r="M55" s="28">
        <v>27.64</v>
      </c>
      <c r="N55" s="29">
        <f t="shared" si="21"/>
        <v>27.189999999999998</v>
      </c>
      <c r="P55" s="32">
        <v>2003</v>
      </c>
      <c r="Q55" s="28">
        <v>25.25</v>
      </c>
      <c r="R55" s="28">
        <v>23.41</v>
      </c>
      <c r="S55" s="28">
        <v>25.59</v>
      </c>
      <c r="T55" s="28">
        <v>26.36</v>
      </c>
      <c r="U55" s="28">
        <v>28.44</v>
      </c>
      <c r="V55" s="28">
        <v>28.19</v>
      </c>
      <c r="W55" s="28">
        <v>27.82</v>
      </c>
      <c r="X55" s="28">
        <v>27.85</v>
      </c>
      <c r="Y55" s="28">
        <v>28.58</v>
      </c>
      <c r="Z55" s="28">
        <v>28.28</v>
      </c>
      <c r="AA55" s="28">
        <v>27.97</v>
      </c>
      <c r="AB55" s="28">
        <v>27.43</v>
      </c>
      <c r="AC55" s="29">
        <f t="shared" si="22"/>
        <v>27.0975</v>
      </c>
    </row>
    <row r="56" spans="1:29" x14ac:dyDescent="0.25">
      <c r="A56" s="32">
        <v>2004</v>
      </c>
      <c r="B56" s="28">
        <v>26.68</v>
      </c>
      <c r="C56" s="28">
        <v>25.13</v>
      </c>
      <c r="D56" s="28">
        <v>24.16</v>
      </c>
      <c r="E56" s="28">
        <v>25.74</v>
      </c>
      <c r="F56" s="28">
        <v>28.27</v>
      </c>
      <c r="G56" s="28">
        <v>28.17</v>
      </c>
      <c r="H56" s="28">
        <v>27.85</v>
      </c>
      <c r="I56" s="28">
        <v>28.15</v>
      </c>
      <c r="J56" s="28">
        <v>28.27</v>
      </c>
      <c r="K56" s="28">
        <v>28.38</v>
      </c>
      <c r="L56" s="28">
        <v>27.87</v>
      </c>
      <c r="M56" s="28">
        <v>27.4</v>
      </c>
      <c r="N56" s="29">
        <f t="shared" si="21"/>
        <v>27.172499999999999</v>
      </c>
      <c r="P56" s="32">
        <v>2004</v>
      </c>
      <c r="Q56" s="28">
        <v>26.55</v>
      </c>
      <c r="R56" s="28">
        <v>24.7</v>
      </c>
      <c r="S56" s="28">
        <v>23.76</v>
      </c>
      <c r="T56" s="28">
        <v>25.69</v>
      </c>
      <c r="U56" s="28">
        <v>28.18</v>
      </c>
      <c r="V56" s="28">
        <v>28.28</v>
      </c>
      <c r="W56" s="28">
        <v>27.92</v>
      </c>
      <c r="X56" s="28">
        <v>28.19</v>
      </c>
      <c r="Y56" s="28">
        <v>28.33</v>
      </c>
      <c r="Z56" s="28">
        <v>28.5</v>
      </c>
      <c r="AA56" s="28">
        <v>27.78</v>
      </c>
      <c r="AB56" s="28">
        <v>27.33</v>
      </c>
      <c r="AC56" s="29">
        <f t="shared" si="22"/>
        <v>27.10083333333333</v>
      </c>
    </row>
    <row r="57" spans="1:29" x14ac:dyDescent="0.25">
      <c r="A57" s="32">
        <v>2005</v>
      </c>
      <c r="B57" s="28">
        <v>26.6</v>
      </c>
      <c r="C57" s="28">
        <v>22.51</v>
      </c>
      <c r="D57" s="28">
        <v>26.04</v>
      </c>
      <c r="E57" s="28">
        <v>27.53</v>
      </c>
      <c r="F57" s="28">
        <v>28.72</v>
      </c>
      <c r="G57" s="28">
        <v>29.23</v>
      </c>
      <c r="H57" s="28">
        <v>28.99</v>
      </c>
      <c r="I57" s="28">
        <v>28.59</v>
      </c>
      <c r="J57" s="28">
        <v>28.52</v>
      </c>
      <c r="K57" s="28">
        <v>27.98</v>
      </c>
      <c r="L57" s="28">
        <v>27.3</v>
      </c>
      <c r="M57" s="28">
        <v>27.24</v>
      </c>
      <c r="N57" s="29">
        <f t="shared" si="21"/>
        <v>27.437500000000004</v>
      </c>
      <c r="P57" s="32">
        <v>2005</v>
      </c>
      <c r="Q57" s="28">
        <v>26.44</v>
      </c>
      <c r="R57" s="28">
        <v>22.67</v>
      </c>
      <c r="S57" s="28">
        <v>26.03</v>
      </c>
      <c r="T57" s="28">
        <v>27.47</v>
      </c>
      <c r="U57" s="28">
        <v>28.65</v>
      </c>
      <c r="V57" s="28">
        <v>29.17</v>
      </c>
      <c r="W57" s="28">
        <v>28.86</v>
      </c>
      <c r="X57" s="28">
        <v>28.52</v>
      </c>
      <c r="Y57" s="28">
        <v>28.42</v>
      </c>
      <c r="Z57" s="28">
        <v>27.91</v>
      </c>
      <c r="AA57" s="28">
        <v>27.23</v>
      </c>
      <c r="AB57" s="28">
        <v>27.09</v>
      </c>
      <c r="AC57" s="29">
        <f t="shared" si="22"/>
        <v>27.37166666666667</v>
      </c>
    </row>
    <row r="58" spans="1:29" x14ac:dyDescent="0.25">
      <c r="A58" s="32">
        <v>2006</v>
      </c>
      <c r="B58" s="28">
        <v>26.94</v>
      </c>
      <c r="C58" s="28">
        <v>23.64</v>
      </c>
      <c r="D58" s="28">
        <v>22.61</v>
      </c>
      <c r="E58" s="28">
        <v>24.87</v>
      </c>
      <c r="F58" s="28">
        <v>28.11</v>
      </c>
      <c r="G58" s="28">
        <v>27.97</v>
      </c>
      <c r="H58" s="28">
        <v>27.82</v>
      </c>
      <c r="I58" s="28">
        <v>27.85</v>
      </c>
      <c r="J58" s="28">
        <v>28.09</v>
      </c>
      <c r="K58" s="28">
        <v>27.7</v>
      </c>
      <c r="L58" s="28">
        <v>27.44</v>
      </c>
      <c r="M58" s="28">
        <v>27.58</v>
      </c>
      <c r="N58" s="29">
        <f t="shared" si="21"/>
        <v>26.71833333333333</v>
      </c>
      <c r="P58" s="32">
        <v>2006</v>
      </c>
      <c r="Q58" s="28">
        <v>26.88</v>
      </c>
      <c r="R58" s="28">
        <v>23.8</v>
      </c>
      <c r="S58" s="28">
        <v>22.71</v>
      </c>
      <c r="T58" s="28">
        <v>24.94</v>
      </c>
      <c r="U58" s="28">
        <v>28.09</v>
      </c>
      <c r="V58" s="28">
        <v>28.02</v>
      </c>
      <c r="W58" s="28">
        <v>27.88</v>
      </c>
      <c r="X58" s="28">
        <v>27.98</v>
      </c>
      <c r="Y58" s="28">
        <v>28.28</v>
      </c>
      <c r="Z58" s="28">
        <v>27.95</v>
      </c>
      <c r="AA58" s="28">
        <v>27.55</v>
      </c>
      <c r="AB58" s="28">
        <v>27.68</v>
      </c>
      <c r="AC58" s="29">
        <f t="shared" si="22"/>
        <v>26.813333333333333</v>
      </c>
    </row>
    <row r="59" spans="1:29" x14ac:dyDescent="0.25">
      <c r="A59" s="32">
        <v>2007</v>
      </c>
      <c r="B59" s="28">
        <v>26.44</v>
      </c>
      <c r="C59" s="28">
        <v>23.16</v>
      </c>
      <c r="D59" s="28">
        <v>23.37</v>
      </c>
      <c r="E59" s="28">
        <v>27.07</v>
      </c>
      <c r="F59" s="28">
        <v>27.64</v>
      </c>
      <c r="G59" s="28">
        <v>28.14</v>
      </c>
      <c r="H59" s="28">
        <v>27.71</v>
      </c>
      <c r="I59" s="28">
        <v>27.23</v>
      </c>
      <c r="J59" s="28">
        <v>27.22</v>
      </c>
      <c r="K59" s="28">
        <v>26.93</v>
      </c>
      <c r="L59" s="28">
        <v>26.31</v>
      </c>
      <c r="M59" s="28">
        <v>26.35</v>
      </c>
      <c r="N59" s="29">
        <f t="shared" si="21"/>
        <v>26.464166666666667</v>
      </c>
      <c r="P59" s="32">
        <v>2007</v>
      </c>
      <c r="Q59" s="28">
        <v>26.47</v>
      </c>
      <c r="R59" s="28">
        <v>23.38</v>
      </c>
      <c r="S59" s="28">
        <v>23.39</v>
      </c>
      <c r="T59" s="28">
        <v>27.18</v>
      </c>
      <c r="U59" s="28">
        <v>27.72</v>
      </c>
      <c r="V59" s="28">
        <v>28.25</v>
      </c>
      <c r="W59" s="28">
        <v>27.72</v>
      </c>
      <c r="X59" s="28">
        <v>27.59</v>
      </c>
      <c r="Y59" s="28">
        <v>27.64</v>
      </c>
      <c r="Z59" s="28">
        <v>27.5</v>
      </c>
      <c r="AA59" s="28">
        <v>26.75</v>
      </c>
      <c r="AB59" s="28">
        <v>26.71</v>
      </c>
      <c r="AC59" s="29">
        <f t="shared" si="22"/>
        <v>26.691666666666663</v>
      </c>
    </row>
    <row r="60" spans="1:29" x14ac:dyDescent="0.25">
      <c r="A60" s="32">
        <v>2008</v>
      </c>
      <c r="B60" s="28">
        <v>25.64</v>
      </c>
      <c r="C60" s="28">
        <v>24.4</v>
      </c>
      <c r="D60" s="28">
        <v>24.04</v>
      </c>
      <c r="E60" s="28">
        <v>25.74</v>
      </c>
      <c r="F60" s="28">
        <v>26.53</v>
      </c>
      <c r="G60" s="28">
        <v>27.42</v>
      </c>
      <c r="H60" s="28">
        <v>27.14</v>
      </c>
      <c r="I60" s="28">
        <v>27.43</v>
      </c>
      <c r="J60" s="28">
        <v>27.3</v>
      </c>
      <c r="K60" s="28">
        <v>27.46</v>
      </c>
      <c r="L60" s="28">
        <v>26.27</v>
      </c>
      <c r="M60" s="28">
        <v>26.25</v>
      </c>
      <c r="N60" s="29">
        <f t="shared" si="21"/>
        <v>26.301666666666662</v>
      </c>
      <c r="P60" s="32">
        <v>2008</v>
      </c>
      <c r="Q60" s="28">
        <v>25.68</v>
      </c>
      <c r="R60" s="28">
        <v>24.41</v>
      </c>
      <c r="S60" s="28">
        <v>24.12</v>
      </c>
      <c r="T60" s="28">
        <v>25.82</v>
      </c>
      <c r="U60" s="28">
        <v>26.45</v>
      </c>
      <c r="V60" s="28">
        <v>27.36</v>
      </c>
      <c r="W60" s="28">
        <v>27.2</v>
      </c>
      <c r="X60" s="28">
        <v>27.54</v>
      </c>
      <c r="Y60" s="28">
        <v>27.45</v>
      </c>
      <c r="Z60" s="28">
        <v>27.45</v>
      </c>
      <c r="AA60" s="28">
        <v>26.48</v>
      </c>
      <c r="AB60" s="28">
        <v>26.2</v>
      </c>
      <c r="AC60" s="29">
        <f t="shared" si="22"/>
        <v>26.346666666666664</v>
      </c>
    </row>
    <row r="61" spans="1:29" x14ac:dyDescent="0.25">
      <c r="A61" s="32">
        <v>2009</v>
      </c>
      <c r="B61" s="28">
        <v>25.68</v>
      </c>
      <c r="C61" s="28">
        <v>23.92</v>
      </c>
      <c r="D61" s="28">
        <v>22.33</v>
      </c>
      <c r="E61" s="28">
        <v>24.98</v>
      </c>
      <c r="F61" s="28">
        <v>27.19</v>
      </c>
      <c r="G61" s="28">
        <v>27.74</v>
      </c>
      <c r="H61" s="28">
        <v>27.71</v>
      </c>
      <c r="I61" s="28">
        <v>28.08</v>
      </c>
      <c r="J61" s="28">
        <v>28.4</v>
      </c>
      <c r="K61" s="28">
        <v>28.21</v>
      </c>
      <c r="L61" s="28">
        <v>27.71</v>
      </c>
      <c r="M61" s="28">
        <v>27.62</v>
      </c>
      <c r="N61" s="29">
        <f t="shared" si="21"/>
        <v>26.630833333333332</v>
      </c>
      <c r="P61" s="32">
        <v>2009</v>
      </c>
      <c r="Q61" s="28">
        <v>25.65</v>
      </c>
      <c r="R61" s="28">
        <v>23.95</v>
      </c>
      <c r="S61" s="28">
        <v>22.18</v>
      </c>
      <c r="T61" s="28">
        <v>25.09</v>
      </c>
      <c r="U61" s="28">
        <v>27.43</v>
      </c>
      <c r="V61" s="28">
        <v>28.03</v>
      </c>
      <c r="W61" s="28">
        <v>27.86</v>
      </c>
      <c r="X61" s="28">
        <v>28.09</v>
      </c>
      <c r="Y61" s="28">
        <v>28.41</v>
      </c>
      <c r="Z61" s="28">
        <v>28.14</v>
      </c>
      <c r="AA61" s="28">
        <v>27.6</v>
      </c>
      <c r="AB61" s="28">
        <v>27.66</v>
      </c>
      <c r="AC61" s="29">
        <f t="shared" si="22"/>
        <v>26.674166666666668</v>
      </c>
    </row>
    <row r="62" spans="1:29" x14ac:dyDescent="0.25">
      <c r="A62" s="32">
        <v>2010</v>
      </c>
      <c r="B62" s="28">
        <v>26</v>
      </c>
      <c r="C62" s="28">
        <v>25.63</v>
      </c>
      <c r="D62" s="28">
        <v>26.17</v>
      </c>
      <c r="E62" s="28">
        <v>27.34</v>
      </c>
      <c r="F62" s="28">
        <v>28.42</v>
      </c>
      <c r="G62" s="28">
        <v>28.27</v>
      </c>
      <c r="H62" s="28">
        <v>27.92</v>
      </c>
      <c r="I62" s="28">
        <v>28.12</v>
      </c>
      <c r="J62" s="28">
        <v>27.83</v>
      </c>
      <c r="K62" s="28">
        <v>27.22</v>
      </c>
      <c r="L62" s="28">
        <v>26.62</v>
      </c>
      <c r="M62" s="28">
        <v>25.35</v>
      </c>
      <c r="N62" s="29">
        <f t="shared" si="21"/>
        <v>27.074166666666667</v>
      </c>
      <c r="P62" s="32">
        <v>2010</v>
      </c>
      <c r="Q62" s="28">
        <v>26.12</v>
      </c>
      <c r="R62" s="28">
        <v>25.76</v>
      </c>
      <c r="S62" s="28">
        <v>26.2</v>
      </c>
      <c r="T62" s="28">
        <v>27.47</v>
      </c>
      <c r="U62" s="28">
        <v>28.6</v>
      </c>
      <c r="V62" s="28">
        <v>28.34</v>
      </c>
      <c r="W62" s="28">
        <v>27.89</v>
      </c>
      <c r="X62" s="28">
        <v>28.08</v>
      </c>
      <c r="Y62" s="28">
        <v>27.63</v>
      </c>
      <c r="Z62" s="28">
        <v>27.28</v>
      </c>
      <c r="AA62" s="28">
        <v>26.66</v>
      </c>
      <c r="AB62" s="28">
        <v>25.39</v>
      </c>
      <c r="AC62" s="29">
        <f t="shared" si="22"/>
        <v>27.118333333333336</v>
      </c>
    </row>
    <row r="63" spans="1:29" x14ac:dyDescent="0.25">
      <c r="A63" s="32">
        <v>2011</v>
      </c>
      <c r="B63" s="28">
        <v>26.12</v>
      </c>
      <c r="C63" s="28">
        <v>25.12</v>
      </c>
      <c r="D63" s="28">
        <v>24.32</v>
      </c>
      <c r="E63" s="28">
        <v>26.01</v>
      </c>
      <c r="F63" s="28">
        <v>28.17</v>
      </c>
      <c r="G63" s="28">
        <v>28.22</v>
      </c>
      <c r="H63" s="28">
        <v>27.7</v>
      </c>
      <c r="I63" s="28">
        <v>27.86</v>
      </c>
      <c r="J63" s="28">
        <v>27.93</v>
      </c>
      <c r="K63" s="28">
        <v>27.41</v>
      </c>
      <c r="L63" s="28">
        <v>26.61</v>
      </c>
      <c r="M63" s="28">
        <v>27</v>
      </c>
      <c r="N63" s="29">
        <f t="shared" si="21"/>
        <v>26.872500000000002</v>
      </c>
      <c r="P63" s="32">
        <v>2011</v>
      </c>
      <c r="Q63" s="28">
        <v>26.4</v>
      </c>
      <c r="R63" s="28">
        <v>25.17</v>
      </c>
      <c r="S63" s="28">
        <v>24.33</v>
      </c>
      <c r="T63" s="28">
        <v>26.04</v>
      </c>
      <c r="U63" s="28">
        <v>28.24</v>
      </c>
      <c r="V63" s="28">
        <v>28.29</v>
      </c>
      <c r="W63" s="28">
        <v>27.82</v>
      </c>
      <c r="X63" s="28">
        <v>27.89</v>
      </c>
      <c r="Y63" s="28">
        <v>28.22</v>
      </c>
      <c r="Z63" s="28">
        <v>27.45</v>
      </c>
      <c r="AA63" s="28">
        <v>26.66</v>
      </c>
      <c r="AB63" s="28">
        <v>27.03</v>
      </c>
      <c r="AC63" s="29">
        <f t="shared" si="22"/>
        <v>26.961666666666673</v>
      </c>
    </row>
    <row r="64" spans="1:29" x14ac:dyDescent="0.25">
      <c r="A64" s="32">
        <v>2012</v>
      </c>
      <c r="B64" s="28">
        <v>26.18</v>
      </c>
      <c r="C64" s="28">
        <v>23.94</v>
      </c>
      <c r="D64" s="28">
        <v>22.49</v>
      </c>
      <c r="E64" s="28">
        <v>26</v>
      </c>
      <c r="F64" s="28">
        <v>27.45</v>
      </c>
      <c r="G64" s="28">
        <v>28.69</v>
      </c>
      <c r="H64" s="28">
        <v>28.57</v>
      </c>
      <c r="I64" s="28">
        <v>28.57</v>
      </c>
      <c r="J64" s="28">
        <v>28.37</v>
      </c>
      <c r="K64" s="28">
        <v>28.63</v>
      </c>
      <c r="L64" s="28">
        <v>28.48</v>
      </c>
      <c r="M64" s="28">
        <v>28.19</v>
      </c>
      <c r="N64" s="29">
        <f t="shared" si="21"/>
        <v>27.13</v>
      </c>
      <c r="P64" s="32">
        <v>2012</v>
      </c>
      <c r="Q64" s="28">
        <v>26.2</v>
      </c>
      <c r="R64" s="28">
        <v>24.03</v>
      </c>
      <c r="S64" s="28">
        <v>22.5</v>
      </c>
      <c r="T64" s="28">
        <v>26.14</v>
      </c>
      <c r="U64" s="28">
        <v>27.55</v>
      </c>
      <c r="V64" s="28">
        <v>28.56</v>
      </c>
      <c r="W64" s="28">
        <v>28.57</v>
      </c>
      <c r="X64" s="28">
        <v>28.49</v>
      </c>
      <c r="Y64" s="28">
        <v>28.33</v>
      </c>
      <c r="Z64" s="28">
        <v>28.59</v>
      </c>
      <c r="AA64" s="28">
        <v>28.49</v>
      </c>
      <c r="AB64" s="28">
        <v>28.19</v>
      </c>
      <c r="AC64" s="29">
        <f t="shared" si="22"/>
        <v>27.136666666666667</v>
      </c>
    </row>
    <row r="65" spans="1:29" x14ac:dyDescent="0.25">
      <c r="A65" s="32">
        <v>2013</v>
      </c>
      <c r="B65" s="28">
        <v>25.25</v>
      </c>
      <c r="C65" s="28">
        <v>21.85</v>
      </c>
      <c r="D65" s="28">
        <v>23.26</v>
      </c>
      <c r="E65" s="28">
        <v>24.95</v>
      </c>
      <c r="F65" s="28">
        <v>26.21</v>
      </c>
      <c r="G65" s="28">
        <v>26.93</v>
      </c>
      <c r="H65" s="28">
        <v>26.74</v>
      </c>
      <c r="I65" s="28">
        <v>26.17</v>
      </c>
      <c r="J65" s="28">
        <v>27.16</v>
      </c>
      <c r="K65" s="28">
        <v>29.22</v>
      </c>
      <c r="L65" s="28">
        <v>29.71</v>
      </c>
      <c r="M65" s="28">
        <v>29.4</v>
      </c>
      <c r="N65" s="29">
        <f t="shared" si="21"/>
        <v>26.404166666666665</v>
      </c>
      <c r="P65" s="32">
        <v>2013</v>
      </c>
      <c r="Q65" s="28">
        <v>25.18</v>
      </c>
      <c r="R65" s="28">
        <v>21.76</v>
      </c>
      <c r="S65" s="28">
        <v>23.34</v>
      </c>
      <c r="T65" s="28">
        <v>24.96</v>
      </c>
      <c r="U65" s="28">
        <v>26.36</v>
      </c>
      <c r="V65" s="28">
        <v>26.93</v>
      </c>
      <c r="W65" s="28">
        <v>26.86</v>
      </c>
      <c r="X65" s="28">
        <v>26.13</v>
      </c>
      <c r="Y65" s="28">
        <v>27.17</v>
      </c>
      <c r="Z65" s="28">
        <v>29.28</v>
      </c>
      <c r="AA65" s="28">
        <v>29.7</v>
      </c>
      <c r="AB65" s="28">
        <v>29.6</v>
      </c>
      <c r="AC65" s="29">
        <f t="shared" si="22"/>
        <v>26.439166666666669</v>
      </c>
    </row>
    <row r="66" spans="1:29" x14ac:dyDescent="0.25">
      <c r="A66" s="32">
        <v>2014</v>
      </c>
      <c r="B66" s="28">
        <v>25.22</v>
      </c>
      <c r="C66" s="28">
        <v>23.37</v>
      </c>
      <c r="D66" s="28">
        <v>24.37</v>
      </c>
      <c r="E66" s="28">
        <v>25.51</v>
      </c>
      <c r="F66" s="28">
        <v>28.66</v>
      </c>
      <c r="G66" s="28">
        <v>30.15</v>
      </c>
      <c r="H66" s="28">
        <v>30.26</v>
      </c>
      <c r="I66" s="28">
        <v>30.2</v>
      </c>
      <c r="J66" s="28">
        <v>30.3</v>
      </c>
      <c r="K66" s="28">
        <v>29.78</v>
      </c>
      <c r="L66" s="28">
        <v>29.66</v>
      </c>
      <c r="M66" s="28">
        <v>28.96</v>
      </c>
      <c r="N66" s="29">
        <f t="shared" si="21"/>
        <v>28.036666666666665</v>
      </c>
      <c r="P66" s="32">
        <v>2014</v>
      </c>
      <c r="Q66" s="28">
        <v>25.41</v>
      </c>
      <c r="R66" s="28">
        <v>23.41</v>
      </c>
      <c r="S66" s="28">
        <v>24.51</v>
      </c>
      <c r="T66" s="28">
        <v>25.68</v>
      </c>
      <c r="U66" s="28">
        <v>28.67</v>
      </c>
      <c r="V66" s="28">
        <v>30.06</v>
      </c>
      <c r="W66" s="28">
        <v>30.25</v>
      </c>
      <c r="X66" s="28">
        <v>30.22</v>
      </c>
      <c r="Y66" s="28">
        <v>30.34</v>
      </c>
      <c r="Z66" s="28">
        <v>29.81</v>
      </c>
      <c r="AA66" s="28">
        <v>29.72</v>
      </c>
      <c r="AB66" s="28">
        <v>28.94</v>
      </c>
      <c r="AC66" s="29">
        <f t="shared" si="22"/>
        <v>28.084999999999994</v>
      </c>
    </row>
    <row r="67" spans="1:29" x14ac:dyDescent="0.25">
      <c r="A67" s="32">
        <v>2015</v>
      </c>
      <c r="B67" s="28">
        <v>27.66</v>
      </c>
      <c r="C67" s="28">
        <v>25.44</v>
      </c>
      <c r="D67" s="28">
        <v>22.86</v>
      </c>
      <c r="E67" s="28">
        <v>25.44</v>
      </c>
      <c r="F67" s="28">
        <v>28.77</v>
      </c>
      <c r="G67" s="28">
        <v>29.76</v>
      </c>
      <c r="H67" s="28">
        <v>29.58</v>
      </c>
      <c r="I67" s="28">
        <v>29.44</v>
      </c>
      <c r="J67" s="28">
        <v>29.88</v>
      </c>
      <c r="K67" s="28">
        <v>30.18</v>
      </c>
      <c r="L67" s="28">
        <v>30.69</v>
      </c>
      <c r="M67" s="28">
        <v>30.49</v>
      </c>
      <c r="N67" s="29">
        <f t="shared" si="21"/>
        <v>28.349166666666665</v>
      </c>
      <c r="P67" s="32">
        <v>2015</v>
      </c>
      <c r="Q67" s="28">
        <v>27.72</v>
      </c>
      <c r="R67" s="28">
        <v>25.35</v>
      </c>
      <c r="S67" s="28">
        <v>22.71</v>
      </c>
      <c r="T67" s="28">
        <v>25.45</v>
      </c>
      <c r="U67" s="28">
        <v>28.8</v>
      </c>
      <c r="V67" s="28">
        <v>29.76</v>
      </c>
      <c r="W67" s="28">
        <v>29.68</v>
      </c>
      <c r="X67" s="28">
        <v>29.5</v>
      </c>
      <c r="Y67" s="28">
        <v>29.93</v>
      </c>
      <c r="Z67" s="28">
        <v>30.19</v>
      </c>
      <c r="AA67" s="28">
        <v>30.67</v>
      </c>
      <c r="AB67" s="28">
        <v>30.64</v>
      </c>
      <c r="AC67" s="29">
        <f t="shared" si="22"/>
        <v>28.366666666666671</v>
      </c>
    </row>
    <row r="68" spans="1:29" x14ac:dyDescent="0.25">
      <c r="A68" s="32">
        <v>2016</v>
      </c>
      <c r="B68" s="28">
        <v>28.76</v>
      </c>
      <c r="C68" s="28">
        <v>25.08</v>
      </c>
      <c r="D68" s="28">
        <v>24.39</v>
      </c>
      <c r="E68" s="28">
        <v>25.79</v>
      </c>
      <c r="F68" s="28">
        <v>30.27</v>
      </c>
      <c r="G68" s="28">
        <v>31.29</v>
      </c>
      <c r="H68" s="28">
        <v>30.69</v>
      </c>
      <c r="I68" s="28">
        <v>30.58</v>
      </c>
      <c r="J68" s="28">
        <v>30.62</v>
      </c>
      <c r="K68" s="28">
        <v>28.61</v>
      </c>
      <c r="L68" s="28">
        <v>27.78</v>
      </c>
      <c r="M68" s="28">
        <v>27.74</v>
      </c>
      <c r="N68" s="29">
        <f t="shared" si="21"/>
        <v>28.466666666666669</v>
      </c>
      <c r="P68" s="32">
        <v>2016</v>
      </c>
      <c r="Q68" s="28">
        <v>28.77</v>
      </c>
      <c r="R68" s="28">
        <v>24.96</v>
      </c>
      <c r="S68" s="28">
        <v>24.36</v>
      </c>
      <c r="T68" s="28">
        <v>25.84</v>
      </c>
      <c r="U68" s="28">
        <v>30.29</v>
      </c>
      <c r="V68" s="28">
        <v>31.27</v>
      </c>
      <c r="W68" s="28">
        <v>30.66</v>
      </c>
      <c r="X68" s="28">
        <v>30.58</v>
      </c>
      <c r="Y68" s="28">
        <v>30.65</v>
      </c>
      <c r="Z68" s="28">
        <v>28.6</v>
      </c>
      <c r="AA68" s="28">
        <v>27.89</v>
      </c>
      <c r="AB68" s="28">
        <v>27.73</v>
      </c>
      <c r="AC68" s="29">
        <f t="shared" si="22"/>
        <v>28.466666666666669</v>
      </c>
    </row>
    <row r="69" spans="1:29" x14ac:dyDescent="0.25">
      <c r="A69" s="32">
        <v>2017</v>
      </c>
      <c r="B69" s="28">
        <v>26.82</v>
      </c>
      <c r="C69" s="28">
        <v>21.51</v>
      </c>
      <c r="D69" s="28">
        <v>23.63</v>
      </c>
      <c r="E69" s="28">
        <v>25.02</v>
      </c>
      <c r="F69" s="28"/>
      <c r="G69" s="28"/>
      <c r="H69" s="28"/>
      <c r="I69" s="28"/>
      <c r="J69" s="28"/>
      <c r="K69" s="28"/>
      <c r="L69" s="28"/>
      <c r="M69" s="28"/>
      <c r="P69" s="32">
        <v>2017</v>
      </c>
      <c r="Q69" s="28">
        <v>26.88</v>
      </c>
      <c r="R69" s="28">
        <v>21.45</v>
      </c>
      <c r="S69" s="28">
        <v>23.67</v>
      </c>
      <c r="T69" s="28">
        <v>25.1</v>
      </c>
      <c r="U69" s="28"/>
      <c r="V69" s="28"/>
      <c r="W69" s="28"/>
      <c r="X69" s="28"/>
      <c r="Y69" s="28"/>
      <c r="Z69" s="28"/>
      <c r="AA69" s="28"/>
      <c r="AB69" s="28"/>
    </row>
    <row r="70" spans="1:29" x14ac:dyDescent="0.25">
      <c r="A70" s="32">
        <v>2018</v>
      </c>
      <c r="P70" s="32">
        <v>2018</v>
      </c>
    </row>
    <row r="71" spans="1:29" x14ac:dyDescent="0.25">
      <c r="A71" s="32">
        <v>2019</v>
      </c>
      <c r="P71" s="32">
        <v>2019</v>
      </c>
    </row>
    <row r="73" spans="1:29" x14ac:dyDescent="0.25">
      <c r="A73" s="27" t="s">
        <v>78</v>
      </c>
      <c r="B73" s="28">
        <f t="shared" ref="B73:M73" si="23">AVERAGE(B51:B71)</f>
        <v>26.33388888888889</v>
      </c>
      <c r="C73" s="28">
        <f t="shared" si="23"/>
        <v>23.828333333333333</v>
      </c>
      <c r="D73" s="28">
        <f t="shared" si="23"/>
        <v>23.827222222222225</v>
      </c>
      <c r="E73" s="28">
        <f t="shared" si="23"/>
        <v>25.652777777777775</v>
      </c>
      <c r="F73" s="28">
        <f t="shared" si="23"/>
        <v>28.015294117647059</v>
      </c>
      <c r="G73" s="28">
        <f t="shared" si="23"/>
        <v>28.601764705882349</v>
      </c>
      <c r="H73" s="28">
        <f t="shared" si="23"/>
        <v>28.306470588235292</v>
      </c>
      <c r="I73" s="28">
        <f t="shared" si="23"/>
        <v>28.33</v>
      </c>
      <c r="J73" s="28">
        <f t="shared" si="23"/>
        <v>28.48</v>
      </c>
      <c r="K73" s="28">
        <f t="shared" si="23"/>
        <v>28.269411764705882</v>
      </c>
      <c r="L73" s="28">
        <f t="shared" si="23"/>
        <v>27.849444444444448</v>
      </c>
      <c r="M73" s="28">
        <f t="shared" si="23"/>
        <v>27.566111111111113</v>
      </c>
      <c r="P73" s="27" t="s">
        <v>78</v>
      </c>
      <c r="Q73" s="28">
        <f t="shared" ref="Q73:AB73" si="24">AVERAGE(Q51:Q71)</f>
        <v>26.382941176470588</v>
      </c>
      <c r="R73" s="28">
        <f t="shared" si="24"/>
        <v>23.815882352941173</v>
      </c>
      <c r="S73" s="28">
        <f t="shared" si="24"/>
        <v>23.828235294117647</v>
      </c>
      <c r="T73" s="28">
        <f t="shared" si="24"/>
        <v>25.761764705882353</v>
      </c>
      <c r="U73" s="28">
        <f t="shared" si="24"/>
        <v>28.060625000000005</v>
      </c>
      <c r="V73" s="28">
        <f t="shared" si="24"/>
        <v>28.626250000000002</v>
      </c>
      <c r="W73" s="28">
        <f t="shared" si="24"/>
        <v>28.388124999999999</v>
      </c>
      <c r="X73" s="28">
        <f t="shared" si="24"/>
        <v>28.359333333333328</v>
      </c>
      <c r="Y73" s="28">
        <f t="shared" si="24"/>
        <v>28.532499999999999</v>
      </c>
      <c r="Z73" s="28">
        <f t="shared" si="24"/>
        <v>28.363124999999997</v>
      </c>
      <c r="AA73" s="28">
        <f t="shared" si="24"/>
        <v>27.930588235294117</v>
      </c>
      <c r="AB73" s="28">
        <f t="shared" si="24"/>
        <v>27.644117647058827</v>
      </c>
    </row>
    <row r="74" spans="1:29" x14ac:dyDescent="0.25">
      <c r="A74" s="27" t="s">
        <v>79</v>
      </c>
      <c r="B74" s="30">
        <f t="shared" ref="B74:M74" si="25">STDEV(B51:B71)</f>
        <v>0.92010318404027192</v>
      </c>
      <c r="C74" s="30">
        <f t="shared" si="25"/>
        <v>1.2125046998089624</v>
      </c>
      <c r="D74" s="30">
        <f t="shared" si="25"/>
        <v>1.2002392190753213</v>
      </c>
      <c r="E74" s="30">
        <f t="shared" si="25"/>
        <v>0.99433575555304354</v>
      </c>
      <c r="F74" s="30">
        <f t="shared" si="25"/>
        <v>0.944894952144541</v>
      </c>
      <c r="G74" s="30">
        <f t="shared" si="25"/>
        <v>1.0469254706885636</v>
      </c>
      <c r="H74" s="30">
        <f t="shared" si="25"/>
        <v>1.0521937866694913</v>
      </c>
      <c r="I74" s="30">
        <f t="shared" si="25"/>
        <v>1.0448444860360795</v>
      </c>
      <c r="J74" s="30">
        <f t="shared" si="25"/>
        <v>0.99068158355750235</v>
      </c>
      <c r="K74" s="30">
        <f t="shared" si="25"/>
        <v>0.86673576270564789</v>
      </c>
      <c r="L74" s="30">
        <f t="shared" si="25"/>
        <v>1.1970673587722243</v>
      </c>
      <c r="M74" s="30">
        <f t="shared" si="25"/>
        <v>1.1802798217017603</v>
      </c>
      <c r="P74" s="27" t="s">
        <v>79</v>
      </c>
      <c r="Q74" s="30">
        <f t="shared" ref="Q74:AB74" si="26">STDEV(Q51:Q71)</f>
        <v>0.95246236609302803</v>
      </c>
      <c r="R74" s="30">
        <f t="shared" si="26"/>
        <v>1.2561899678369184</v>
      </c>
      <c r="S74" s="30">
        <f t="shared" si="26"/>
        <v>1.2398902940084942</v>
      </c>
      <c r="T74" s="30">
        <f t="shared" si="26"/>
        <v>0.967788944541355</v>
      </c>
      <c r="U74" s="30">
        <f t="shared" si="26"/>
        <v>0.95073633744237107</v>
      </c>
      <c r="V74" s="30">
        <f t="shared" si="26"/>
        <v>1.0500976145101941</v>
      </c>
      <c r="W74" s="30">
        <f t="shared" si="26"/>
        <v>1.0637807966556518</v>
      </c>
      <c r="X74" s="30">
        <f t="shared" si="26"/>
        <v>1.0992950121825911</v>
      </c>
      <c r="Y74" s="30">
        <f t="shared" si="26"/>
        <v>0.9899259231545221</v>
      </c>
      <c r="Z74" s="30">
        <f t="shared" si="26"/>
        <v>0.8344396822618958</v>
      </c>
      <c r="AA74" s="30">
        <f t="shared" si="26"/>
        <v>1.1673713558045449</v>
      </c>
      <c r="AB74" s="30">
        <f t="shared" si="26"/>
        <v>1.2204049472589491</v>
      </c>
    </row>
    <row r="75" spans="1:29" x14ac:dyDescent="0.25">
      <c r="A75" s="27" t="s">
        <v>80</v>
      </c>
      <c r="B75" s="30">
        <f t="shared" ref="B75:M75" si="27">B74/B73*100</f>
        <v>3.493989011355223</v>
      </c>
      <c r="C75" s="30">
        <f t="shared" si="27"/>
        <v>5.0884998243364166</v>
      </c>
      <c r="D75" s="30">
        <f t="shared" si="27"/>
        <v>5.0372603565846203</v>
      </c>
      <c r="E75" s="30">
        <f t="shared" si="27"/>
        <v>3.8761328857509012</v>
      </c>
      <c r="F75" s="30">
        <f t="shared" si="27"/>
        <v>3.3727825529032875</v>
      </c>
      <c r="G75" s="30">
        <f t="shared" si="27"/>
        <v>3.6603527140870749</v>
      </c>
      <c r="H75" s="30">
        <f t="shared" si="27"/>
        <v>3.717149347141862</v>
      </c>
      <c r="I75" s="30">
        <f t="shared" si="27"/>
        <v>3.6881203178117881</v>
      </c>
      <c r="J75" s="30">
        <f t="shared" si="27"/>
        <v>3.478516796199095</v>
      </c>
      <c r="K75" s="30">
        <f t="shared" si="27"/>
        <v>3.0659844283981883</v>
      </c>
      <c r="L75" s="30">
        <f t="shared" si="27"/>
        <v>4.2983527415069185</v>
      </c>
      <c r="M75" s="30">
        <f t="shared" si="27"/>
        <v>4.2816334046699218</v>
      </c>
      <c r="P75" s="27" t="s">
        <v>80</v>
      </c>
      <c r="Q75" s="30">
        <f t="shared" ref="Q75:AB75" si="28">Q74/Q73*100</f>
        <v>3.6101447511942824</v>
      </c>
      <c r="R75" s="30">
        <f t="shared" si="28"/>
        <v>5.2745892393182041</v>
      </c>
      <c r="S75" s="30">
        <f t="shared" si="28"/>
        <v>5.2034499353570656</v>
      </c>
      <c r="T75" s="30">
        <f t="shared" si="28"/>
        <v>3.7566873061315302</v>
      </c>
      <c r="U75" s="30">
        <f t="shared" si="28"/>
        <v>3.3881509675653017</v>
      </c>
      <c r="V75" s="30">
        <f t="shared" si="28"/>
        <v>3.6683030942236377</v>
      </c>
      <c r="W75" s="30">
        <f t="shared" si="28"/>
        <v>3.7472738923604565</v>
      </c>
      <c r="X75" s="30">
        <f t="shared" si="28"/>
        <v>3.8763076665504292</v>
      </c>
      <c r="Y75" s="30">
        <f t="shared" si="28"/>
        <v>3.4694678810287289</v>
      </c>
      <c r="Z75" s="30">
        <f t="shared" si="28"/>
        <v>2.9419878178511567</v>
      </c>
      <c r="AA75" s="30">
        <f t="shared" si="28"/>
        <v>4.179544469204596</v>
      </c>
      <c r="AB75" s="30">
        <f t="shared" si="28"/>
        <v>4.4147003092673973</v>
      </c>
    </row>
    <row r="76" spans="1:29" x14ac:dyDescent="0.25">
      <c r="A76" s="27" t="s">
        <v>81</v>
      </c>
      <c r="B76" s="30">
        <f t="shared" ref="B76:M76" si="29">MIN(B51:B71)</f>
        <v>25.22</v>
      </c>
      <c r="C76" s="30">
        <f t="shared" si="29"/>
        <v>21.51</v>
      </c>
      <c r="D76" s="30">
        <f t="shared" si="29"/>
        <v>22.33</v>
      </c>
      <c r="E76" s="30">
        <f t="shared" si="29"/>
        <v>23.73</v>
      </c>
      <c r="F76" s="30">
        <f t="shared" si="29"/>
        <v>26.21</v>
      </c>
      <c r="G76" s="30">
        <f t="shared" si="29"/>
        <v>26.93</v>
      </c>
      <c r="H76" s="30">
        <f t="shared" si="29"/>
        <v>26.74</v>
      </c>
      <c r="I76" s="30">
        <f t="shared" si="29"/>
        <v>26.17</v>
      </c>
      <c r="J76" s="30">
        <f t="shared" si="29"/>
        <v>27.16</v>
      </c>
      <c r="K76" s="30">
        <f t="shared" si="29"/>
        <v>26.93</v>
      </c>
      <c r="L76" s="30">
        <f t="shared" si="29"/>
        <v>26.27</v>
      </c>
      <c r="M76" s="30">
        <f t="shared" si="29"/>
        <v>25.35</v>
      </c>
      <c r="P76" s="27" t="s">
        <v>81</v>
      </c>
      <c r="Q76" s="30">
        <f t="shared" ref="Q76:AB76" si="30">MIN(Q51:Q71)</f>
        <v>25.18</v>
      </c>
      <c r="R76" s="30">
        <f t="shared" si="30"/>
        <v>21.45</v>
      </c>
      <c r="S76" s="30">
        <f t="shared" si="30"/>
        <v>22.18</v>
      </c>
      <c r="T76" s="30">
        <f t="shared" si="30"/>
        <v>23.97</v>
      </c>
      <c r="U76" s="30">
        <f t="shared" si="30"/>
        <v>26.36</v>
      </c>
      <c r="V76" s="30">
        <f t="shared" si="30"/>
        <v>26.93</v>
      </c>
      <c r="W76" s="30">
        <f t="shared" si="30"/>
        <v>26.86</v>
      </c>
      <c r="X76" s="30">
        <f t="shared" si="30"/>
        <v>26.13</v>
      </c>
      <c r="Y76" s="30">
        <f t="shared" si="30"/>
        <v>27.17</v>
      </c>
      <c r="Z76" s="30">
        <f t="shared" si="30"/>
        <v>27.28</v>
      </c>
      <c r="AA76" s="30">
        <f t="shared" si="30"/>
        <v>26.48</v>
      </c>
      <c r="AB76" s="30">
        <f t="shared" si="30"/>
        <v>25.39</v>
      </c>
    </row>
    <row r="77" spans="1:29" x14ac:dyDescent="0.25">
      <c r="A77" s="27" t="s">
        <v>82</v>
      </c>
      <c r="B77" s="30">
        <f t="shared" ref="B77:M77" si="31">MAX(B51:B71)</f>
        <v>28.76</v>
      </c>
      <c r="C77" s="30">
        <f t="shared" si="31"/>
        <v>25.63</v>
      </c>
      <c r="D77" s="30">
        <f t="shared" si="31"/>
        <v>26.17</v>
      </c>
      <c r="E77" s="30">
        <f t="shared" si="31"/>
        <v>27.53</v>
      </c>
      <c r="F77" s="30">
        <f t="shared" si="31"/>
        <v>30.27</v>
      </c>
      <c r="G77" s="30">
        <f t="shared" si="31"/>
        <v>31.29</v>
      </c>
      <c r="H77" s="30">
        <f t="shared" si="31"/>
        <v>30.69</v>
      </c>
      <c r="I77" s="30">
        <f t="shared" si="31"/>
        <v>30.58</v>
      </c>
      <c r="J77" s="30">
        <f t="shared" si="31"/>
        <v>30.62</v>
      </c>
      <c r="K77" s="30">
        <f t="shared" si="31"/>
        <v>30.18</v>
      </c>
      <c r="L77" s="30">
        <f t="shared" si="31"/>
        <v>30.69</v>
      </c>
      <c r="M77" s="30">
        <f t="shared" si="31"/>
        <v>30.49</v>
      </c>
      <c r="P77" s="27" t="s">
        <v>82</v>
      </c>
      <c r="Q77" s="30">
        <f t="shared" ref="Q77:AB77" si="32">MAX(Q51:Q71)</f>
        <v>28.77</v>
      </c>
      <c r="R77" s="30">
        <f t="shared" si="32"/>
        <v>25.76</v>
      </c>
      <c r="S77" s="30">
        <f t="shared" si="32"/>
        <v>26.2</v>
      </c>
      <c r="T77" s="30">
        <f t="shared" si="32"/>
        <v>27.47</v>
      </c>
      <c r="U77" s="30">
        <f t="shared" si="32"/>
        <v>30.29</v>
      </c>
      <c r="V77" s="30">
        <f t="shared" si="32"/>
        <v>31.27</v>
      </c>
      <c r="W77" s="30">
        <f t="shared" si="32"/>
        <v>30.66</v>
      </c>
      <c r="X77" s="30">
        <f t="shared" si="32"/>
        <v>30.58</v>
      </c>
      <c r="Y77" s="30">
        <f t="shared" si="32"/>
        <v>30.65</v>
      </c>
      <c r="Z77" s="30">
        <f t="shared" si="32"/>
        <v>30.19</v>
      </c>
      <c r="AA77" s="30">
        <f t="shared" si="32"/>
        <v>30.67</v>
      </c>
      <c r="AB77" s="30">
        <f t="shared" si="32"/>
        <v>30.64</v>
      </c>
    </row>
    <row r="78" spans="1:29" x14ac:dyDescent="0.25">
      <c r="A78" s="27" t="s">
        <v>83</v>
      </c>
      <c r="B78" s="30">
        <f t="shared" ref="B78:M78" si="33">QUARTILE(B51:B71,1)</f>
        <v>25.65</v>
      </c>
      <c r="C78" s="30">
        <f t="shared" si="33"/>
        <v>23.212499999999999</v>
      </c>
      <c r="D78" s="30">
        <f t="shared" si="33"/>
        <v>22.93</v>
      </c>
      <c r="E78" s="30">
        <f t="shared" si="33"/>
        <v>24.990000000000002</v>
      </c>
      <c r="F78" s="30">
        <f t="shared" si="33"/>
        <v>27.45</v>
      </c>
      <c r="G78" s="30">
        <f t="shared" si="33"/>
        <v>28.14</v>
      </c>
      <c r="H78" s="30">
        <f t="shared" si="33"/>
        <v>27.71</v>
      </c>
      <c r="I78" s="30">
        <f t="shared" si="33"/>
        <v>27.86</v>
      </c>
      <c r="J78" s="30">
        <f t="shared" si="33"/>
        <v>27.93</v>
      </c>
      <c r="K78" s="30">
        <f t="shared" si="33"/>
        <v>27.7</v>
      </c>
      <c r="L78" s="30">
        <f t="shared" si="33"/>
        <v>27.202500000000001</v>
      </c>
      <c r="M78" s="30">
        <f t="shared" si="33"/>
        <v>27.06</v>
      </c>
      <c r="P78" s="27" t="s">
        <v>83</v>
      </c>
      <c r="Q78" s="30">
        <f t="shared" ref="Q78:AB78" si="34">QUARTILE(Q51:Q71,1)</f>
        <v>25.65</v>
      </c>
      <c r="R78" s="30">
        <f t="shared" si="34"/>
        <v>23.38</v>
      </c>
      <c r="S78" s="30">
        <f t="shared" si="34"/>
        <v>22.71</v>
      </c>
      <c r="T78" s="30">
        <f t="shared" si="34"/>
        <v>25.09</v>
      </c>
      <c r="U78" s="30">
        <f t="shared" si="34"/>
        <v>27.52</v>
      </c>
      <c r="V78" s="30">
        <f t="shared" si="34"/>
        <v>28.150000000000002</v>
      </c>
      <c r="W78" s="30">
        <f t="shared" si="34"/>
        <v>27.82</v>
      </c>
      <c r="X78" s="30">
        <f t="shared" si="34"/>
        <v>27.87</v>
      </c>
      <c r="Y78" s="30">
        <f t="shared" si="34"/>
        <v>28.074999999999999</v>
      </c>
      <c r="Z78" s="30">
        <f t="shared" si="34"/>
        <v>27.807500000000001</v>
      </c>
      <c r="AA78" s="30">
        <f t="shared" si="34"/>
        <v>27.23</v>
      </c>
      <c r="AB78" s="30">
        <f t="shared" si="34"/>
        <v>27.09</v>
      </c>
    </row>
    <row r="79" spans="1:29" x14ac:dyDescent="0.25">
      <c r="A79" s="27" t="s">
        <v>84</v>
      </c>
      <c r="B79" s="30">
        <f t="shared" ref="B79:M79" si="35">QUARTILE(B51:B71,2)</f>
        <v>26.15</v>
      </c>
      <c r="C79" s="30">
        <f t="shared" si="35"/>
        <v>23.93</v>
      </c>
      <c r="D79" s="30">
        <f t="shared" si="35"/>
        <v>23.58</v>
      </c>
      <c r="E79" s="30">
        <f t="shared" si="35"/>
        <v>25.625</v>
      </c>
      <c r="F79" s="30">
        <f t="shared" si="35"/>
        <v>28.11</v>
      </c>
      <c r="G79" s="30">
        <f t="shared" si="35"/>
        <v>28.27</v>
      </c>
      <c r="H79" s="30">
        <f t="shared" si="35"/>
        <v>27.92</v>
      </c>
      <c r="I79" s="30">
        <f t="shared" si="35"/>
        <v>28.15</v>
      </c>
      <c r="J79" s="30">
        <f t="shared" si="35"/>
        <v>28.37</v>
      </c>
      <c r="K79" s="30">
        <f t="shared" si="35"/>
        <v>28.25</v>
      </c>
      <c r="L79" s="30">
        <f t="shared" si="35"/>
        <v>27.745000000000001</v>
      </c>
      <c r="M79" s="30">
        <f t="shared" si="35"/>
        <v>27.479999999999997</v>
      </c>
      <c r="P79" s="27" t="s">
        <v>84</v>
      </c>
      <c r="Q79" s="30">
        <f t="shared" ref="Q79:AB79" si="36">QUARTILE(Q51:Q71,2)</f>
        <v>26.4</v>
      </c>
      <c r="R79" s="30">
        <f t="shared" si="36"/>
        <v>23.95</v>
      </c>
      <c r="S79" s="30">
        <f t="shared" si="36"/>
        <v>23.67</v>
      </c>
      <c r="T79" s="30">
        <f t="shared" si="36"/>
        <v>25.69</v>
      </c>
      <c r="U79" s="30">
        <f t="shared" si="36"/>
        <v>28.185000000000002</v>
      </c>
      <c r="V79" s="30">
        <f t="shared" si="36"/>
        <v>28.314999999999998</v>
      </c>
      <c r="W79" s="30">
        <f t="shared" si="36"/>
        <v>27.905000000000001</v>
      </c>
      <c r="X79" s="30">
        <f t="shared" si="36"/>
        <v>28.09</v>
      </c>
      <c r="Y79" s="30">
        <f t="shared" si="36"/>
        <v>28.35</v>
      </c>
      <c r="Z79" s="30">
        <f t="shared" si="36"/>
        <v>28.315000000000001</v>
      </c>
      <c r="AA79" s="30">
        <f t="shared" si="36"/>
        <v>27.78</v>
      </c>
      <c r="AB79" s="30">
        <f t="shared" si="36"/>
        <v>27.44</v>
      </c>
    </row>
    <row r="80" spans="1:29" x14ac:dyDescent="0.25">
      <c r="A80" s="27" t="s">
        <v>85</v>
      </c>
      <c r="B80" s="30">
        <f t="shared" ref="B80:M80" si="37">QUARTILE(B51:B71,3)</f>
        <v>26.785</v>
      </c>
      <c r="C80" s="30">
        <f t="shared" si="37"/>
        <v>24.909999999999997</v>
      </c>
      <c r="D80" s="30">
        <f t="shared" si="37"/>
        <v>24.357500000000002</v>
      </c>
      <c r="E80" s="30">
        <f t="shared" si="37"/>
        <v>26.0075</v>
      </c>
      <c r="F80" s="30">
        <f t="shared" si="37"/>
        <v>28.52</v>
      </c>
      <c r="G80" s="30">
        <f t="shared" si="37"/>
        <v>28.85</v>
      </c>
      <c r="H80" s="30">
        <f t="shared" si="37"/>
        <v>28.71</v>
      </c>
      <c r="I80" s="30">
        <f t="shared" si="37"/>
        <v>28.59</v>
      </c>
      <c r="J80" s="30">
        <f t="shared" si="37"/>
        <v>28.75</v>
      </c>
      <c r="K80" s="30">
        <f t="shared" si="37"/>
        <v>28.61</v>
      </c>
      <c r="L80" s="30">
        <f t="shared" si="37"/>
        <v>28.1525</v>
      </c>
      <c r="M80" s="30">
        <f t="shared" si="37"/>
        <v>27.715</v>
      </c>
      <c r="P80" s="27" t="s">
        <v>85</v>
      </c>
      <c r="Q80" s="30">
        <f t="shared" ref="Q80:AB80" si="38">QUARTILE(Q51:Q71,3)</f>
        <v>26.88</v>
      </c>
      <c r="R80" s="30">
        <f t="shared" si="38"/>
        <v>24.7</v>
      </c>
      <c r="S80" s="30">
        <f t="shared" si="38"/>
        <v>24.36</v>
      </c>
      <c r="T80" s="30">
        <f t="shared" si="38"/>
        <v>26.14</v>
      </c>
      <c r="U80" s="30">
        <f t="shared" si="38"/>
        <v>28.612500000000001</v>
      </c>
      <c r="V80" s="30">
        <f t="shared" si="38"/>
        <v>28.945</v>
      </c>
      <c r="W80" s="30">
        <f t="shared" si="38"/>
        <v>28.92</v>
      </c>
      <c r="X80" s="30">
        <f t="shared" si="38"/>
        <v>28.63</v>
      </c>
      <c r="Y80" s="30">
        <f t="shared" si="38"/>
        <v>28.627499999999998</v>
      </c>
      <c r="Z80" s="30">
        <f t="shared" si="38"/>
        <v>28.592500000000001</v>
      </c>
      <c r="AA80" s="30">
        <f t="shared" si="38"/>
        <v>28.16</v>
      </c>
      <c r="AB80" s="30">
        <f t="shared" si="38"/>
        <v>27.73</v>
      </c>
    </row>
    <row r="84" spans="1:29" ht="18.75" x14ac:dyDescent="0.3">
      <c r="A84" s="31" t="s">
        <v>213</v>
      </c>
      <c r="P84" s="31" t="s">
        <v>214</v>
      </c>
    </row>
    <row r="85" spans="1:29" ht="15.75" x14ac:dyDescent="0.25">
      <c r="A85" s="24" t="s">
        <v>64</v>
      </c>
      <c r="B85" s="25" t="s">
        <v>65</v>
      </c>
      <c r="C85" s="25" t="s">
        <v>66</v>
      </c>
      <c r="D85" s="25" t="s">
        <v>67</v>
      </c>
      <c r="E85" s="25" t="s">
        <v>68</v>
      </c>
      <c r="F85" s="25" t="s">
        <v>69</v>
      </c>
      <c r="G85" s="25" t="s">
        <v>70</v>
      </c>
      <c r="H85" s="25" t="s">
        <v>71</v>
      </c>
      <c r="I85" s="25" t="s">
        <v>72</v>
      </c>
      <c r="J85" s="25" t="s">
        <v>73</v>
      </c>
      <c r="K85" s="25" t="s">
        <v>74</v>
      </c>
      <c r="L85" s="25" t="s">
        <v>75</v>
      </c>
      <c r="M85" s="25" t="s">
        <v>76</v>
      </c>
      <c r="N85" s="26" t="s">
        <v>77</v>
      </c>
      <c r="P85" s="24" t="s">
        <v>64</v>
      </c>
      <c r="Q85" s="25" t="s">
        <v>65</v>
      </c>
      <c r="R85" s="25" t="s">
        <v>66</v>
      </c>
      <c r="S85" s="25" t="s">
        <v>67</v>
      </c>
      <c r="T85" s="25" t="s">
        <v>68</v>
      </c>
      <c r="U85" s="25" t="s">
        <v>69</v>
      </c>
      <c r="V85" s="25" t="s">
        <v>70</v>
      </c>
      <c r="W85" s="25" t="s">
        <v>71</v>
      </c>
      <c r="X85" s="25" t="s">
        <v>72</v>
      </c>
      <c r="Y85" s="25" t="s">
        <v>73</v>
      </c>
      <c r="Z85" s="25" t="s">
        <v>74</v>
      </c>
      <c r="AA85" s="25" t="s">
        <v>75</v>
      </c>
      <c r="AB85" s="25" t="s">
        <v>76</v>
      </c>
      <c r="AC85" s="26" t="s">
        <v>77</v>
      </c>
    </row>
    <row r="86" spans="1:29" x14ac:dyDescent="0.25">
      <c r="A86" s="32">
        <v>1968</v>
      </c>
      <c r="M86" s="28"/>
      <c r="N86" s="29"/>
      <c r="P86" s="32">
        <v>1968</v>
      </c>
      <c r="AB86" s="28"/>
      <c r="AC86" s="29"/>
    </row>
    <row r="87" spans="1:29" x14ac:dyDescent="0.25">
      <c r="A87" s="32">
        <v>1969</v>
      </c>
      <c r="M87" s="28"/>
      <c r="N87" s="29"/>
      <c r="P87" s="32">
        <v>1969</v>
      </c>
      <c r="AB87" s="28"/>
      <c r="AC87" s="29"/>
    </row>
    <row r="88" spans="1:29" x14ac:dyDescent="0.25">
      <c r="A88" s="32">
        <v>1970</v>
      </c>
      <c r="M88" s="28"/>
      <c r="N88" s="29"/>
      <c r="P88" s="32">
        <v>1970</v>
      </c>
      <c r="AB88" s="28"/>
      <c r="AC88" s="29"/>
    </row>
    <row r="89" spans="1:29" x14ac:dyDescent="0.25">
      <c r="A89" s="32">
        <v>1971</v>
      </c>
      <c r="M89" s="28"/>
      <c r="N89" s="29"/>
      <c r="P89" s="32">
        <v>1971</v>
      </c>
      <c r="AB89" s="28"/>
      <c r="AC89" s="29"/>
    </row>
    <row r="90" spans="1:29" x14ac:dyDescent="0.25">
      <c r="A90" s="32">
        <v>1972</v>
      </c>
      <c r="M90" s="28"/>
      <c r="N90" s="29"/>
      <c r="P90" s="32">
        <v>1972</v>
      </c>
      <c r="AB90" s="28"/>
      <c r="AC90" s="29"/>
    </row>
    <row r="91" spans="1:29" x14ac:dyDescent="0.25">
      <c r="A91" s="32">
        <v>1973</v>
      </c>
      <c r="M91" s="28"/>
      <c r="N91" s="29"/>
      <c r="P91" s="32">
        <v>1973</v>
      </c>
      <c r="AB91" s="28"/>
      <c r="AC91" s="29"/>
    </row>
    <row r="92" spans="1:29" x14ac:dyDescent="0.25">
      <c r="A92" s="32">
        <v>1974</v>
      </c>
      <c r="M92" s="28"/>
      <c r="N92" s="29"/>
      <c r="P92" s="32">
        <v>1974</v>
      </c>
      <c r="AB92" s="28"/>
      <c r="AC92" s="29"/>
    </row>
    <row r="93" spans="1:29" x14ac:dyDescent="0.25">
      <c r="A93" s="32">
        <v>1975</v>
      </c>
      <c r="M93" s="28"/>
      <c r="N93" s="29"/>
      <c r="P93" s="32">
        <v>1975</v>
      </c>
      <c r="AB93" s="28"/>
      <c r="AC93" s="29"/>
    </row>
    <row r="94" spans="1:29" x14ac:dyDescent="0.25">
      <c r="A94" s="32">
        <v>1976</v>
      </c>
      <c r="M94" s="28"/>
      <c r="N94" s="29"/>
      <c r="P94" s="32">
        <v>1976</v>
      </c>
      <c r="AB94" s="28"/>
      <c r="AC94" s="29"/>
    </row>
    <row r="95" spans="1:29" x14ac:dyDescent="0.25">
      <c r="A95" s="32">
        <v>1977</v>
      </c>
      <c r="M95" s="28"/>
      <c r="N95" s="29"/>
      <c r="P95" s="32">
        <v>1977</v>
      </c>
      <c r="AB95" s="28"/>
      <c r="AC95" s="29"/>
    </row>
    <row r="96" spans="1:29" x14ac:dyDescent="0.25">
      <c r="A96" s="32">
        <v>1978</v>
      </c>
      <c r="M96" s="28"/>
      <c r="N96" s="29"/>
      <c r="P96" s="32">
        <v>1978</v>
      </c>
      <c r="AB96" s="28"/>
      <c r="AC96" s="29"/>
    </row>
    <row r="97" spans="1:29" x14ac:dyDescent="0.25">
      <c r="A97" s="32">
        <v>1979</v>
      </c>
      <c r="M97" s="28"/>
      <c r="N97" s="29"/>
      <c r="P97" s="32">
        <v>1979</v>
      </c>
      <c r="AB97" s="28"/>
      <c r="AC97" s="29"/>
    </row>
    <row r="98" spans="1:29" x14ac:dyDescent="0.25">
      <c r="A98" s="32">
        <v>1980</v>
      </c>
      <c r="M98" s="28"/>
      <c r="N98" s="29"/>
      <c r="P98" s="32">
        <v>1980</v>
      </c>
      <c r="AB98" s="28"/>
      <c r="AC98" s="29"/>
    </row>
    <row r="99" spans="1:29" x14ac:dyDescent="0.25">
      <c r="A99" s="32">
        <v>1981</v>
      </c>
      <c r="M99" s="28"/>
      <c r="N99" s="29"/>
      <c r="P99" s="32">
        <v>1981</v>
      </c>
      <c r="AB99" s="28"/>
      <c r="AC99" s="29"/>
    </row>
    <row r="100" spans="1:29" x14ac:dyDescent="0.25">
      <c r="A100" s="32">
        <v>1982</v>
      </c>
      <c r="M100" s="28"/>
      <c r="N100" s="29"/>
      <c r="P100" s="32">
        <v>1982</v>
      </c>
      <c r="AB100" s="28"/>
      <c r="AC100" s="29"/>
    </row>
    <row r="101" spans="1:29" x14ac:dyDescent="0.25">
      <c r="A101" s="32">
        <v>1983</v>
      </c>
      <c r="M101" s="28"/>
      <c r="N101" s="29"/>
      <c r="P101" s="32">
        <v>1983</v>
      </c>
      <c r="AB101" s="28"/>
      <c r="AC101" s="29"/>
    </row>
    <row r="102" spans="1:29" x14ac:dyDescent="0.25">
      <c r="A102" s="32">
        <v>1984</v>
      </c>
      <c r="M102" s="28"/>
      <c r="N102" s="29"/>
      <c r="P102" s="32">
        <v>1984</v>
      </c>
      <c r="AB102" s="28"/>
      <c r="AC102" s="29"/>
    </row>
    <row r="103" spans="1:29" x14ac:dyDescent="0.25">
      <c r="A103" s="32">
        <v>1985</v>
      </c>
      <c r="M103" s="28"/>
      <c r="N103" s="29"/>
      <c r="P103" s="32">
        <v>1985</v>
      </c>
      <c r="AB103" s="28"/>
      <c r="AC103" s="29"/>
    </row>
    <row r="104" spans="1:29" x14ac:dyDescent="0.25">
      <c r="A104" s="32">
        <v>1986</v>
      </c>
      <c r="M104" s="28"/>
      <c r="N104" s="29"/>
      <c r="P104" s="32">
        <v>1986</v>
      </c>
      <c r="AB104" s="28"/>
      <c r="AC104" s="29"/>
    </row>
    <row r="105" spans="1:29" x14ac:dyDescent="0.25">
      <c r="A105" s="32">
        <v>1987</v>
      </c>
      <c r="M105" s="28"/>
      <c r="N105" s="29"/>
      <c r="P105" s="32">
        <v>1987</v>
      </c>
      <c r="AB105" s="28"/>
      <c r="AC105" s="29"/>
    </row>
    <row r="106" spans="1:29" x14ac:dyDescent="0.25">
      <c r="A106" s="32">
        <v>1988</v>
      </c>
      <c r="M106" s="28"/>
      <c r="N106" s="29"/>
      <c r="P106" s="32">
        <v>1988</v>
      </c>
      <c r="AB106" s="28"/>
      <c r="AC106" s="29"/>
    </row>
    <row r="107" spans="1:29" x14ac:dyDescent="0.25">
      <c r="A107" s="32">
        <v>1989</v>
      </c>
      <c r="M107" s="28"/>
      <c r="N107" s="29"/>
      <c r="P107" s="32">
        <v>1989</v>
      </c>
      <c r="AB107" s="28"/>
      <c r="AC107" s="29"/>
    </row>
    <row r="108" spans="1:29" x14ac:dyDescent="0.25">
      <c r="A108" s="32">
        <v>1990</v>
      </c>
      <c r="M108" s="28"/>
      <c r="N108" s="29"/>
      <c r="P108" s="32">
        <v>1990</v>
      </c>
      <c r="AB108" s="28"/>
      <c r="AC108" s="29"/>
    </row>
    <row r="109" spans="1:29" x14ac:dyDescent="0.25">
      <c r="A109" s="32">
        <v>1991</v>
      </c>
      <c r="M109" s="28"/>
      <c r="N109" s="29"/>
      <c r="P109" s="32">
        <v>1991</v>
      </c>
      <c r="AB109" s="28"/>
      <c r="AC109" s="29"/>
    </row>
    <row r="110" spans="1:29" x14ac:dyDescent="0.25">
      <c r="A110" s="32">
        <v>1992</v>
      </c>
      <c r="M110" s="28"/>
      <c r="N110" s="29"/>
      <c r="P110" s="32">
        <v>1992</v>
      </c>
      <c r="AB110" s="28"/>
      <c r="AC110" s="29"/>
    </row>
    <row r="111" spans="1:29" x14ac:dyDescent="0.25">
      <c r="A111" s="32">
        <v>1993</v>
      </c>
      <c r="M111" s="28"/>
      <c r="N111" s="29"/>
      <c r="P111" s="32">
        <v>1993</v>
      </c>
      <c r="AC111" s="29"/>
    </row>
    <row r="112" spans="1:29" x14ac:dyDescent="0.25">
      <c r="A112" s="32">
        <v>1994</v>
      </c>
      <c r="K112" s="28">
        <v>28.61</v>
      </c>
      <c r="L112" s="28">
        <v>27.99</v>
      </c>
      <c r="M112" s="28">
        <v>28.21</v>
      </c>
      <c r="N112" s="29"/>
      <c r="P112" s="32">
        <v>1994</v>
      </c>
      <c r="Z112" s="28">
        <v>27.77</v>
      </c>
      <c r="AA112" s="28">
        <v>27</v>
      </c>
      <c r="AB112" s="28">
        <v>27.11</v>
      </c>
      <c r="AC112" s="29"/>
    </row>
    <row r="113" spans="1:29" x14ac:dyDescent="0.25">
      <c r="A113" s="32">
        <v>1995</v>
      </c>
      <c r="B113" s="28">
        <v>25.94</v>
      </c>
      <c r="C113" s="28">
        <v>25.27</v>
      </c>
      <c r="D113" s="28">
        <v>26.33</v>
      </c>
      <c r="E113" s="28">
        <v>28.6</v>
      </c>
      <c r="F113" s="28">
        <v>29.05</v>
      </c>
      <c r="G113" s="28">
        <v>29.24</v>
      </c>
      <c r="H113" s="28">
        <v>28.85</v>
      </c>
      <c r="I113" s="28">
        <v>29.38</v>
      </c>
      <c r="J113" s="28">
        <v>29.61</v>
      </c>
      <c r="K113" s="28">
        <v>28.95</v>
      </c>
      <c r="L113" s="28">
        <v>28.8</v>
      </c>
      <c r="M113" s="28">
        <v>28.23</v>
      </c>
      <c r="N113" s="29">
        <f t="shared" ref="N113:N116" si="39">AVERAGE(B113:M113)</f>
        <v>28.1875</v>
      </c>
      <c r="P113" s="32">
        <v>1995</v>
      </c>
      <c r="Q113" s="28">
        <v>24.87</v>
      </c>
      <c r="R113" s="28">
        <v>23.61</v>
      </c>
      <c r="S113" s="28">
        <v>24.95</v>
      </c>
      <c r="T113" s="28">
        <v>27.33</v>
      </c>
      <c r="U113" s="28">
        <v>27.9</v>
      </c>
      <c r="V113" s="28">
        <v>28.19</v>
      </c>
      <c r="W113" s="28">
        <v>27.76</v>
      </c>
      <c r="X113" s="28">
        <v>28.22</v>
      </c>
      <c r="Y113" s="28">
        <v>28.63</v>
      </c>
      <c r="Z113" s="28">
        <v>27.94</v>
      </c>
      <c r="AA113" s="28">
        <v>27.6</v>
      </c>
      <c r="AB113" s="28">
        <v>26.97</v>
      </c>
      <c r="AC113" s="29">
        <f t="shared" ref="AC113:AC117" si="40">AVERAGE(Q113:AB113)</f>
        <v>26.997500000000002</v>
      </c>
    </row>
    <row r="114" spans="1:29" x14ac:dyDescent="0.25">
      <c r="A114" s="32">
        <v>1996</v>
      </c>
      <c r="B114" s="28">
        <v>27.84</v>
      </c>
      <c r="C114" s="28">
        <v>27.88</v>
      </c>
      <c r="D114" s="28">
        <v>27.04</v>
      </c>
      <c r="E114" s="28">
        <v>28.08</v>
      </c>
      <c r="F114" s="28">
        <v>29.03</v>
      </c>
      <c r="G114" s="28">
        <v>28.88</v>
      </c>
      <c r="H114" s="28">
        <v>28.69</v>
      </c>
      <c r="I114" s="28">
        <v>28.83</v>
      </c>
      <c r="J114" s="28">
        <v>29.62</v>
      </c>
      <c r="K114" s="28">
        <v>28.95</v>
      </c>
      <c r="L114" s="28">
        <v>28.13</v>
      </c>
      <c r="M114" s="28">
        <v>28.15</v>
      </c>
      <c r="N114" s="29">
        <f t="shared" si="39"/>
        <v>28.426666666666662</v>
      </c>
      <c r="P114" s="32">
        <v>1996</v>
      </c>
      <c r="Q114" s="28">
        <v>26.55</v>
      </c>
      <c r="R114" s="28">
        <v>25.83</v>
      </c>
      <c r="S114" s="28">
        <v>25.27</v>
      </c>
      <c r="T114" s="28">
        <v>26.28</v>
      </c>
      <c r="U114" s="28">
        <v>27.69</v>
      </c>
      <c r="V114" s="28">
        <v>27.55</v>
      </c>
      <c r="W114" s="28">
        <v>27.56</v>
      </c>
      <c r="X114" s="28">
        <v>27.56</v>
      </c>
      <c r="Y114" s="28">
        <v>27.99</v>
      </c>
      <c r="Z114" s="28">
        <v>27.56</v>
      </c>
      <c r="AA114" s="28">
        <v>26.55</v>
      </c>
      <c r="AB114" s="28">
        <v>26.58</v>
      </c>
      <c r="AC114" s="29">
        <f t="shared" si="40"/>
        <v>26.91416666666667</v>
      </c>
    </row>
    <row r="115" spans="1:29" x14ac:dyDescent="0.25">
      <c r="A115" s="32">
        <v>1997</v>
      </c>
      <c r="B115" s="28">
        <v>27.53</v>
      </c>
      <c r="C115" s="28">
        <v>28.79</v>
      </c>
      <c r="D115" s="28">
        <v>25.15</v>
      </c>
      <c r="E115" s="28">
        <v>26.98</v>
      </c>
      <c r="F115" s="28">
        <v>29.65</v>
      </c>
      <c r="G115" s="28">
        <v>29.9</v>
      </c>
      <c r="H115" s="28">
        <v>30.04</v>
      </c>
      <c r="I115" s="28">
        <v>30.06</v>
      </c>
      <c r="J115" s="28">
        <v>29.98</v>
      </c>
      <c r="K115" s="28">
        <v>30.32</v>
      </c>
      <c r="L115" s="28">
        <v>29.69</v>
      </c>
      <c r="M115" s="28">
        <v>29.06</v>
      </c>
      <c r="N115" s="29">
        <f t="shared" si="39"/>
        <v>28.929166666666664</v>
      </c>
      <c r="P115" s="32">
        <v>1997</v>
      </c>
      <c r="Q115" s="28">
        <v>25.97</v>
      </c>
      <c r="R115" s="28">
        <v>26.11</v>
      </c>
      <c r="S115" s="28">
        <v>22.89</v>
      </c>
      <c r="T115" s="28">
        <v>25.14</v>
      </c>
      <c r="U115" s="28">
        <v>27.35</v>
      </c>
      <c r="V115" s="28">
        <v>28.22</v>
      </c>
      <c r="W115" s="28">
        <v>27.97</v>
      </c>
      <c r="X115" s="28">
        <v>27.87</v>
      </c>
      <c r="Y115" s="28">
        <v>28.21</v>
      </c>
      <c r="Z115" s="28">
        <v>28.16</v>
      </c>
      <c r="AA115" s="28">
        <v>27.93</v>
      </c>
      <c r="AB115" s="28">
        <v>27.28</v>
      </c>
      <c r="AC115" s="29">
        <f t="shared" si="40"/>
        <v>26.925000000000001</v>
      </c>
    </row>
    <row r="116" spans="1:29" x14ac:dyDescent="0.25">
      <c r="A116" s="32">
        <v>1998</v>
      </c>
      <c r="B116" s="28">
        <v>27.74</v>
      </c>
      <c r="C116" s="28">
        <v>28.7</v>
      </c>
      <c r="D116" s="28">
        <v>28.04</v>
      </c>
      <c r="E116" s="28">
        <v>28.83</v>
      </c>
      <c r="F116" s="28">
        <v>29.4</v>
      </c>
      <c r="G116" s="28">
        <v>29.43</v>
      </c>
      <c r="H116" s="28">
        <v>29.42</v>
      </c>
      <c r="I116" s="28">
        <v>28.94</v>
      </c>
      <c r="J116" s="28">
        <v>29.99</v>
      </c>
      <c r="K116" s="28">
        <v>29.1</v>
      </c>
      <c r="L116" s="28">
        <v>28.82</v>
      </c>
      <c r="M116" s="28">
        <v>27.84</v>
      </c>
      <c r="N116" s="29">
        <f t="shared" si="39"/>
        <v>28.854166666666668</v>
      </c>
      <c r="P116" s="32">
        <v>1998</v>
      </c>
      <c r="Q116" s="28">
        <v>25.76</v>
      </c>
      <c r="R116" s="28">
        <v>26.04</v>
      </c>
      <c r="S116" s="28">
        <v>26.13</v>
      </c>
      <c r="T116" s="28">
        <v>27.3</v>
      </c>
      <c r="U116" s="28">
        <v>28.31</v>
      </c>
      <c r="V116" s="28">
        <v>28.38</v>
      </c>
      <c r="W116" s="28">
        <v>28.52</v>
      </c>
      <c r="X116" s="28">
        <v>27.96</v>
      </c>
      <c r="Y116" s="28">
        <v>28.88</v>
      </c>
      <c r="Z116" s="28">
        <v>28.18</v>
      </c>
      <c r="AA116" s="28">
        <v>27.91</v>
      </c>
      <c r="AB116" s="28">
        <v>27</v>
      </c>
      <c r="AC116" s="29">
        <f t="shared" si="40"/>
        <v>27.530833333333334</v>
      </c>
    </row>
    <row r="117" spans="1:29" x14ac:dyDescent="0.25">
      <c r="A117" s="32">
        <v>1999</v>
      </c>
      <c r="B117" s="28">
        <v>28.45</v>
      </c>
      <c r="C117" s="28">
        <v>26.84</v>
      </c>
      <c r="D117" s="28">
        <v>26.59</v>
      </c>
      <c r="E117" s="28">
        <v>27.26</v>
      </c>
      <c r="F117" s="28">
        <v>28.94</v>
      </c>
      <c r="G117" s="28">
        <v>28.73</v>
      </c>
      <c r="H117" s="28">
        <v>28.6</v>
      </c>
      <c r="I117" s="28">
        <v>28.4</v>
      </c>
      <c r="J117" s="28">
        <v>28.55</v>
      </c>
      <c r="K117" s="28">
        <v>28.3</v>
      </c>
      <c r="L117" s="28">
        <v>27.61</v>
      </c>
      <c r="M117" s="28">
        <v>26.92</v>
      </c>
      <c r="N117" s="29">
        <f t="shared" ref="N117:N133" si="41">AVERAGE(B117:M117)</f>
        <v>27.932500000000005</v>
      </c>
      <c r="P117" s="32">
        <v>1999</v>
      </c>
      <c r="Q117" s="28">
        <v>26.82</v>
      </c>
      <c r="R117" s="28">
        <v>24.5</v>
      </c>
      <c r="S117" s="28">
        <v>24.12</v>
      </c>
      <c r="T117" s="28">
        <v>25.57</v>
      </c>
      <c r="U117" s="28">
        <v>27.89</v>
      </c>
      <c r="V117" s="28">
        <v>27.82</v>
      </c>
      <c r="W117" s="28">
        <v>27.57</v>
      </c>
      <c r="X117" s="28">
        <v>27.5</v>
      </c>
      <c r="Y117" s="28">
        <v>27.43</v>
      </c>
      <c r="Z117" s="28">
        <v>27.18</v>
      </c>
      <c r="AA117" s="28">
        <v>26.29</v>
      </c>
      <c r="AB117" s="28">
        <v>25.96</v>
      </c>
      <c r="AC117" s="29">
        <f t="shared" si="40"/>
        <v>26.554166666666664</v>
      </c>
    </row>
    <row r="118" spans="1:29" x14ac:dyDescent="0.25">
      <c r="A118" s="32">
        <v>2000</v>
      </c>
      <c r="B118" s="28">
        <v>27.14</v>
      </c>
      <c r="C118" s="28">
        <v>25.79</v>
      </c>
      <c r="D118" s="28">
        <v>24.83</v>
      </c>
      <c r="E118" s="28">
        <v>26.77</v>
      </c>
      <c r="F118" s="28">
        <v>28.48</v>
      </c>
      <c r="G118" s="28">
        <v>28.89</v>
      </c>
      <c r="H118" s="28">
        <v>28.45</v>
      </c>
      <c r="I118" s="28">
        <v>29.08</v>
      </c>
      <c r="J118" s="28">
        <v>28.9</v>
      </c>
      <c r="K118" s="28">
        <v>28.13</v>
      </c>
      <c r="L118" s="28">
        <v>28.53</v>
      </c>
      <c r="M118" s="28">
        <v>27.31</v>
      </c>
      <c r="N118" s="29">
        <f t="shared" si="41"/>
        <v>27.691666666666666</v>
      </c>
      <c r="P118" s="32">
        <v>2000</v>
      </c>
      <c r="Q118" s="28">
        <v>25.77</v>
      </c>
      <c r="R118" s="28">
        <v>24.38</v>
      </c>
      <c r="S118" s="28">
        <v>23.29</v>
      </c>
      <c r="T118" s="28">
        <v>24.7</v>
      </c>
      <c r="U118" s="28">
        <v>26.72</v>
      </c>
      <c r="V118" s="28">
        <v>27.41</v>
      </c>
      <c r="W118" s="28">
        <v>27.06</v>
      </c>
      <c r="X118" s="28">
        <v>28</v>
      </c>
      <c r="Y118" s="28">
        <v>27.98</v>
      </c>
      <c r="Z118" s="28">
        <v>27.02</v>
      </c>
      <c r="AA118" s="28">
        <v>27.8</v>
      </c>
      <c r="AB118" s="28">
        <v>26.69</v>
      </c>
      <c r="AC118" s="29">
        <f t="shared" ref="AC118:AC133" si="42">AVERAGE(Q118:AB118)</f>
        <v>26.401666666666667</v>
      </c>
    </row>
    <row r="119" spans="1:29" x14ac:dyDescent="0.25">
      <c r="A119" s="32">
        <v>2001</v>
      </c>
      <c r="B119" s="28">
        <v>26.31</v>
      </c>
      <c r="C119" s="28">
        <v>23.11</v>
      </c>
      <c r="D119" s="28">
        <v>23.52</v>
      </c>
      <c r="E119" s="28">
        <v>25.29</v>
      </c>
      <c r="F119" s="28">
        <v>27.46</v>
      </c>
      <c r="G119" s="28">
        <v>28.93</v>
      </c>
      <c r="H119" s="28">
        <v>28.24</v>
      </c>
      <c r="I119" s="28">
        <v>28.94</v>
      </c>
      <c r="J119" s="28">
        <v>28.13</v>
      </c>
      <c r="K119" s="28">
        <v>28.7</v>
      </c>
      <c r="L119" s="28">
        <v>27.64</v>
      </c>
      <c r="M119" s="28">
        <v>27.52</v>
      </c>
      <c r="N119" s="29">
        <f t="shared" si="41"/>
        <v>26.982499999999998</v>
      </c>
      <c r="P119" s="32">
        <v>2001</v>
      </c>
      <c r="Q119" s="28">
        <v>25.76</v>
      </c>
      <c r="R119" s="28">
        <v>22.65</v>
      </c>
      <c r="S119" s="28">
        <v>22.7</v>
      </c>
      <c r="T119" s="28">
        <v>24.11</v>
      </c>
      <c r="U119" s="28">
        <v>26.89</v>
      </c>
      <c r="V119" s="28">
        <v>28.23</v>
      </c>
      <c r="W119" s="28">
        <v>27.7</v>
      </c>
      <c r="X119" s="28">
        <v>28.27</v>
      </c>
      <c r="Y119" s="28">
        <v>27.77</v>
      </c>
      <c r="Z119" s="28">
        <v>28.23</v>
      </c>
      <c r="AA119" s="28">
        <v>27.23</v>
      </c>
      <c r="AB119" s="28">
        <v>27.37</v>
      </c>
      <c r="AC119" s="29">
        <f t="shared" si="42"/>
        <v>26.409166666666668</v>
      </c>
    </row>
    <row r="120" spans="1:29" x14ac:dyDescent="0.25">
      <c r="A120" s="32">
        <v>2002</v>
      </c>
      <c r="B120" s="28">
        <v>27.97</v>
      </c>
      <c r="C120" s="28">
        <v>25.47</v>
      </c>
      <c r="D120" s="28">
        <v>24.63</v>
      </c>
      <c r="E120" s="28">
        <v>25.85</v>
      </c>
      <c r="F120" s="28">
        <v>28.55</v>
      </c>
      <c r="G120" s="28">
        <v>29.09</v>
      </c>
      <c r="H120" s="28">
        <v>29.13</v>
      </c>
      <c r="I120" s="28">
        <v>28.54</v>
      </c>
      <c r="J120" s="28">
        <v>28.92</v>
      </c>
      <c r="K120" s="28">
        <v>28.59</v>
      </c>
      <c r="L120" s="28">
        <v>28.66</v>
      </c>
      <c r="M120" s="28">
        <v>28.65</v>
      </c>
      <c r="N120" s="29">
        <f t="shared" si="41"/>
        <v>27.837499999999995</v>
      </c>
      <c r="P120" s="32">
        <v>2002</v>
      </c>
      <c r="Q120" s="28">
        <v>27.91</v>
      </c>
      <c r="R120" s="28">
        <v>25.58</v>
      </c>
      <c r="S120" s="28">
        <v>25.12</v>
      </c>
      <c r="T120" s="28">
        <v>25.74</v>
      </c>
      <c r="U120" s="28">
        <v>28.61</v>
      </c>
      <c r="V120" s="28">
        <v>28.82</v>
      </c>
      <c r="W120" s="28">
        <v>28.97</v>
      </c>
      <c r="X120" s="28">
        <v>28.53</v>
      </c>
      <c r="Y120" s="28">
        <v>28.95</v>
      </c>
      <c r="Z120" s="28">
        <v>28.25</v>
      </c>
      <c r="AA120" s="28">
        <v>28.05</v>
      </c>
      <c r="AB120" s="28">
        <v>28.2</v>
      </c>
      <c r="AC120" s="29">
        <f t="shared" si="42"/>
        <v>27.727499999999996</v>
      </c>
    </row>
    <row r="121" spans="1:29" x14ac:dyDescent="0.25">
      <c r="A121" s="32">
        <v>2003</v>
      </c>
      <c r="B121" s="28">
        <v>26.4</v>
      </c>
      <c r="C121" s="28">
        <v>25.66</v>
      </c>
      <c r="D121" s="28">
        <v>26.84</v>
      </c>
      <c r="E121" s="28">
        <v>27.7</v>
      </c>
      <c r="F121" s="28">
        <v>29.17</v>
      </c>
      <c r="G121" s="28">
        <v>28.78</v>
      </c>
      <c r="H121" s="28">
        <v>28.57</v>
      </c>
      <c r="I121" s="28">
        <v>28.95</v>
      </c>
      <c r="J121" s="28">
        <v>29.82</v>
      </c>
      <c r="K121" s="28">
        <v>29.4</v>
      </c>
      <c r="L121" s="28">
        <v>29.18</v>
      </c>
      <c r="M121" s="28">
        <v>29.02</v>
      </c>
      <c r="N121" s="29">
        <f t="shared" si="41"/>
        <v>28.290833333333328</v>
      </c>
      <c r="P121" s="32">
        <v>2003</v>
      </c>
      <c r="Q121" s="28">
        <v>26.06</v>
      </c>
      <c r="R121" s="28">
        <v>24.77</v>
      </c>
      <c r="S121" s="28">
        <v>26.14</v>
      </c>
      <c r="T121" s="28">
        <v>27.04</v>
      </c>
      <c r="U121" s="28">
        <v>28.55</v>
      </c>
      <c r="V121" s="28">
        <v>28.36</v>
      </c>
      <c r="W121" s="28">
        <v>28.25</v>
      </c>
      <c r="X121" s="28">
        <v>28.5</v>
      </c>
      <c r="Y121" s="28">
        <v>29.46</v>
      </c>
      <c r="Z121" s="28">
        <v>29.18</v>
      </c>
      <c r="AA121" s="28">
        <v>28.71</v>
      </c>
      <c r="AB121" s="28">
        <v>28.43</v>
      </c>
      <c r="AC121" s="29">
        <f t="shared" si="42"/>
        <v>27.787499999999998</v>
      </c>
    </row>
    <row r="122" spans="1:29" x14ac:dyDescent="0.25">
      <c r="A122" s="32">
        <v>2004</v>
      </c>
      <c r="B122" s="28">
        <v>28.13</v>
      </c>
      <c r="C122" s="28">
        <v>26.91</v>
      </c>
      <c r="D122" s="28">
        <v>26.25</v>
      </c>
      <c r="E122" s="28">
        <v>27.03</v>
      </c>
      <c r="F122" s="28">
        <v>28.98</v>
      </c>
      <c r="G122" s="28">
        <v>29.48</v>
      </c>
      <c r="H122" s="28">
        <v>29.05</v>
      </c>
      <c r="I122" s="28">
        <v>29.15</v>
      </c>
      <c r="J122" s="28">
        <v>29.51</v>
      </c>
      <c r="K122" s="28">
        <v>29.63</v>
      </c>
      <c r="L122" s="28">
        <v>29.14</v>
      </c>
      <c r="M122" s="28">
        <v>29.01</v>
      </c>
      <c r="N122" s="29">
        <f t="shared" si="41"/>
        <v>28.522499999999997</v>
      </c>
      <c r="P122" s="32">
        <v>2004</v>
      </c>
      <c r="Q122" s="28">
        <v>27.59</v>
      </c>
      <c r="R122" s="28">
        <v>26.31</v>
      </c>
      <c r="S122" s="28">
        <v>25.21</v>
      </c>
      <c r="T122" s="28">
        <v>26.37</v>
      </c>
      <c r="U122" s="28">
        <v>28.38</v>
      </c>
      <c r="V122" s="28">
        <v>28.99</v>
      </c>
      <c r="W122" s="28">
        <v>28.58</v>
      </c>
      <c r="X122" s="28">
        <v>28.69</v>
      </c>
      <c r="Y122" s="28">
        <v>29.04</v>
      </c>
      <c r="Z122" s="28">
        <v>28.97</v>
      </c>
      <c r="AA122" s="28">
        <v>28.51</v>
      </c>
      <c r="AB122" s="28">
        <v>28.24</v>
      </c>
      <c r="AC122" s="29">
        <f t="shared" si="42"/>
        <v>27.906666666666666</v>
      </c>
    </row>
    <row r="123" spans="1:29" x14ac:dyDescent="0.25">
      <c r="A123" s="32">
        <v>2005</v>
      </c>
      <c r="B123" s="28">
        <v>28.41</v>
      </c>
      <c r="C123" s="28">
        <v>25.04</v>
      </c>
      <c r="D123" s="28">
        <v>27.84</v>
      </c>
      <c r="E123" s="28">
        <v>28.81</v>
      </c>
      <c r="F123" s="28">
        <v>29.96</v>
      </c>
      <c r="G123" s="28">
        <v>30.36</v>
      </c>
      <c r="H123" s="28">
        <v>30.37</v>
      </c>
      <c r="I123" s="28">
        <v>29.7</v>
      </c>
      <c r="J123" s="28">
        <v>29.73</v>
      </c>
      <c r="K123" s="28">
        <v>29.28</v>
      </c>
      <c r="L123" s="28">
        <v>28.71</v>
      </c>
      <c r="M123" s="28">
        <v>28.92</v>
      </c>
      <c r="N123" s="29">
        <f t="shared" si="41"/>
        <v>28.927499999999998</v>
      </c>
      <c r="P123" s="32">
        <v>2005</v>
      </c>
      <c r="Q123" s="28">
        <v>27.48</v>
      </c>
      <c r="R123" s="28">
        <v>23.36</v>
      </c>
      <c r="S123" s="28">
        <v>26.88</v>
      </c>
      <c r="T123" s="28">
        <v>28.28</v>
      </c>
      <c r="U123" s="28">
        <v>29.28</v>
      </c>
      <c r="V123" s="28">
        <v>29.78</v>
      </c>
      <c r="W123" s="28">
        <v>29.4</v>
      </c>
      <c r="X123" s="28">
        <v>29.19</v>
      </c>
      <c r="Y123" s="28">
        <v>28.99</v>
      </c>
      <c r="Z123" s="28">
        <v>28.56</v>
      </c>
      <c r="AA123" s="28">
        <v>27.81</v>
      </c>
      <c r="AB123" s="28">
        <v>27.99</v>
      </c>
      <c r="AC123" s="29">
        <f t="shared" si="42"/>
        <v>28.083333333333332</v>
      </c>
    </row>
    <row r="124" spans="1:29" x14ac:dyDescent="0.25">
      <c r="A124" s="32">
        <v>2006</v>
      </c>
      <c r="B124" s="28">
        <v>28.7</v>
      </c>
      <c r="C124" s="28">
        <v>25.71</v>
      </c>
      <c r="D124" s="28">
        <v>24.77</v>
      </c>
      <c r="E124" s="28">
        <v>26.82</v>
      </c>
      <c r="F124" s="28">
        <v>29.32</v>
      </c>
      <c r="G124" s="28">
        <v>29.56</v>
      </c>
      <c r="H124" s="28">
        <v>29.78</v>
      </c>
      <c r="I124" s="28">
        <v>29.34</v>
      </c>
      <c r="J124" s="28">
        <v>29.62</v>
      </c>
      <c r="K124" s="28">
        <v>29.76</v>
      </c>
      <c r="L124" s="28">
        <v>29.16</v>
      </c>
      <c r="M124" s="28">
        <v>29.71</v>
      </c>
      <c r="N124" s="29">
        <f t="shared" si="41"/>
        <v>28.520833333333332</v>
      </c>
      <c r="P124" s="32">
        <v>2006</v>
      </c>
      <c r="Q124" s="28">
        <v>27.73</v>
      </c>
      <c r="R124" s="28">
        <v>25.25</v>
      </c>
      <c r="S124" s="28">
        <v>23.72</v>
      </c>
      <c r="T124" s="28">
        <v>25.67</v>
      </c>
      <c r="U124" s="28">
        <v>28.72</v>
      </c>
      <c r="V124" s="28">
        <v>28.91</v>
      </c>
      <c r="W124" s="28">
        <v>28.85</v>
      </c>
      <c r="X124" s="28">
        <v>28.38</v>
      </c>
      <c r="Y124" s="28">
        <v>28.86</v>
      </c>
      <c r="Z124" s="28">
        <v>28.6</v>
      </c>
      <c r="AA124" s="28">
        <v>28.13</v>
      </c>
      <c r="AB124" s="28">
        <v>28.29</v>
      </c>
      <c r="AC124" s="29">
        <f t="shared" si="42"/>
        <v>27.592500000000001</v>
      </c>
    </row>
    <row r="125" spans="1:29" x14ac:dyDescent="0.25">
      <c r="A125" s="32">
        <v>2007</v>
      </c>
      <c r="B125" s="28">
        <v>28.57</v>
      </c>
      <c r="C125" s="28">
        <v>25.32</v>
      </c>
      <c r="D125" s="28">
        <v>25.02</v>
      </c>
      <c r="E125" s="28">
        <v>28.67</v>
      </c>
      <c r="F125" s="28">
        <v>29.24</v>
      </c>
      <c r="G125" s="28">
        <v>29.93</v>
      </c>
      <c r="H125" s="28">
        <v>29.56</v>
      </c>
      <c r="I125" s="28">
        <v>29.49</v>
      </c>
      <c r="J125" s="28">
        <v>29.54</v>
      </c>
      <c r="K125" s="28">
        <v>29.37</v>
      </c>
      <c r="L125" s="28">
        <v>28.57</v>
      </c>
      <c r="M125" s="28">
        <v>28.45</v>
      </c>
      <c r="N125" s="29">
        <f t="shared" si="41"/>
        <v>28.477499999999996</v>
      </c>
      <c r="P125" s="32">
        <v>2007</v>
      </c>
      <c r="Q125" s="28">
        <v>27.2</v>
      </c>
      <c r="R125" s="28">
        <v>24.11</v>
      </c>
      <c r="S125" s="28">
        <v>23.77</v>
      </c>
      <c r="T125" s="28">
        <v>27.58</v>
      </c>
      <c r="U125" s="28">
        <v>28.11</v>
      </c>
      <c r="V125" s="28">
        <v>28.85</v>
      </c>
      <c r="W125" s="28">
        <v>28.66</v>
      </c>
      <c r="X125" s="28">
        <v>28.6</v>
      </c>
      <c r="Y125" s="28">
        <v>28.68</v>
      </c>
      <c r="Z125" s="28">
        <v>28.45</v>
      </c>
      <c r="AA125" s="28">
        <v>27.73</v>
      </c>
      <c r="AB125" s="28">
        <v>27.68</v>
      </c>
      <c r="AC125" s="29">
        <f t="shared" si="42"/>
        <v>27.451666666666668</v>
      </c>
    </row>
    <row r="126" spans="1:29" x14ac:dyDescent="0.25">
      <c r="A126" s="32">
        <v>2008</v>
      </c>
      <c r="B126" s="28">
        <v>28.08</v>
      </c>
      <c r="C126" s="28">
        <v>26.38</v>
      </c>
      <c r="D126" s="28">
        <v>26.22</v>
      </c>
      <c r="E126" s="28">
        <v>28.12</v>
      </c>
      <c r="F126" s="28">
        <v>28.43</v>
      </c>
      <c r="G126" s="28">
        <v>29.24</v>
      </c>
      <c r="H126" s="28">
        <v>29.15</v>
      </c>
      <c r="I126" s="28">
        <v>29.12</v>
      </c>
      <c r="J126" s="28">
        <v>29.43</v>
      </c>
      <c r="K126" s="28">
        <v>29.47</v>
      </c>
      <c r="L126" s="28">
        <v>28.85</v>
      </c>
      <c r="M126" s="28">
        <v>28.74</v>
      </c>
      <c r="N126" s="29">
        <f t="shared" si="41"/>
        <v>28.435833333333335</v>
      </c>
      <c r="P126" s="32">
        <v>2008</v>
      </c>
      <c r="Q126" s="28">
        <v>27.18</v>
      </c>
      <c r="R126" s="28">
        <v>25.3</v>
      </c>
      <c r="S126" s="28">
        <v>25.23</v>
      </c>
      <c r="T126" s="28">
        <v>27.13</v>
      </c>
      <c r="U126" s="28">
        <v>27.4</v>
      </c>
      <c r="V126" s="28">
        <v>28.32</v>
      </c>
      <c r="W126" s="28">
        <v>28.22</v>
      </c>
      <c r="X126" s="28">
        <v>28.36</v>
      </c>
      <c r="Y126" s="28">
        <v>28.72</v>
      </c>
      <c r="Z126" s="28">
        <v>28.48</v>
      </c>
      <c r="AA126" s="28">
        <v>27.82</v>
      </c>
      <c r="AB126" s="28">
        <v>27.82</v>
      </c>
      <c r="AC126" s="29">
        <f t="shared" si="42"/>
        <v>27.498333333333331</v>
      </c>
    </row>
    <row r="127" spans="1:29" x14ac:dyDescent="0.25">
      <c r="A127" s="32">
        <v>2009</v>
      </c>
      <c r="B127" s="28">
        <v>27.99</v>
      </c>
      <c r="C127" s="28">
        <v>25.93</v>
      </c>
      <c r="D127" s="28">
        <v>24.23</v>
      </c>
      <c r="E127" s="28">
        <v>27.05</v>
      </c>
      <c r="F127" s="28">
        <v>28.69</v>
      </c>
      <c r="G127" s="28">
        <v>29.53</v>
      </c>
      <c r="H127" s="28">
        <v>29.53</v>
      </c>
      <c r="I127" s="28">
        <v>29.81</v>
      </c>
      <c r="J127" s="28">
        <v>30.16</v>
      </c>
      <c r="K127" s="28">
        <v>29.45</v>
      </c>
      <c r="L127" s="28">
        <v>29.21</v>
      </c>
      <c r="M127" s="28">
        <v>29.63</v>
      </c>
      <c r="N127" s="29">
        <f t="shared" si="41"/>
        <v>28.434166666666666</v>
      </c>
      <c r="P127" s="32">
        <v>2009</v>
      </c>
      <c r="Q127" s="28">
        <v>26.79</v>
      </c>
      <c r="R127" s="28">
        <v>24.85</v>
      </c>
      <c r="S127" s="28">
        <v>22.82</v>
      </c>
      <c r="T127" s="28">
        <v>25.98</v>
      </c>
      <c r="U127" s="28">
        <v>27.68</v>
      </c>
      <c r="V127" s="28">
        <v>28.67</v>
      </c>
      <c r="W127" s="28">
        <v>28.69</v>
      </c>
      <c r="X127" s="28">
        <v>28.85</v>
      </c>
      <c r="Y127" s="28">
        <v>28.97</v>
      </c>
      <c r="Z127" s="28">
        <v>28.5</v>
      </c>
      <c r="AA127" s="28">
        <v>28.19</v>
      </c>
      <c r="AB127" s="28">
        <v>28.63</v>
      </c>
      <c r="AC127" s="29">
        <f t="shared" si="42"/>
        <v>27.385000000000002</v>
      </c>
    </row>
    <row r="128" spans="1:29" x14ac:dyDescent="0.25">
      <c r="A128" s="32">
        <v>2010</v>
      </c>
      <c r="B128" s="28">
        <v>28.37</v>
      </c>
      <c r="C128" s="28">
        <v>27.41</v>
      </c>
      <c r="D128" s="28">
        <v>28.42</v>
      </c>
      <c r="E128" s="28">
        <v>29.22</v>
      </c>
      <c r="F128" s="28">
        <v>30.18</v>
      </c>
      <c r="G128" s="28">
        <v>29.93</v>
      </c>
      <c r="H128" s="28">
        <v>29.5</v>
      </c>
      <c r="I128" s="28">
        <v>30.19</v>
      </c>
      <c r="J128" s="28">
        <v>29.55</v>
      </c>
      <c r="K128" s="28">
        <v>29.1</v>
      </c>
      <c r="L128" s="28">
        <v>28.45</v>
      </c>
      <c r="M128" s="28">
        <v>27.34</v>
      </c>
      <c r="N128" s="29">
        <f t="shared" si="41"/>
        <v>28.971666666666664</v>
      </c>
      <c r="P128" s="32">
        <v>2010</v>
      </c>
      <c r="Q128" s="28">
        <v>26.79</v>
      </c>
      <c r="R128" s="28">
        <v>26.23</v>
      </c>
      <c r="S128" s="28">
        <v>27.18</v>
      </c>
      <c r="T128" s="28">
        <v>27.82</v>
      </c>
      <c r="U128" s="28">
        <v>28.94</v>
      </c>
      <c r="V128" s="28">
        <v>29.04</v>
      </c>
      <c r="W128" s="28">
        <v>28.48</v>
      </c>
      <c r="X128" s="28">
        <v>29.06</v>
      </c>
      <c r="Y128" s="28">
        <v>28.48</v>
      </c>
      <c r="Z128" s="28">
        <v>28</v>
      </c>
      <c r="AA128" s="28">
        <v>27.43</v>
      </c>
      <c r="AB128" s="28">
        <v>26.23</v>
      </c>
      <c r="AC128" s="29">
        <f t="shared" si="42"/>
        <v>27.806666666666668</v>
      </c>
    </row>
    <row r="129" spans="1:29" x14ac:dyDescent="0.25">
      <c r="A129" s="32">
        <v>2011</v>
      </c>
      <c r="B129" s="28">
        <v>28.08</v>
      </c>
      <c r="C129" s="28"/>
      <c r="D129" s="28"/>
      <c r="E129" s="28"/>
      <c r="F129" s="28"/>
      <c r="G129" s="28">
        <v>30.38</v>
      </c>
      <c r="H129" s="28">
        <v>30.32</v>
      </c>
      <c r="I129" s="28">
        <v>30.06</v>
      </c>
      <c r="J129" s="28">
        <v>29.9</v>
      </c>
      <c r="K129" s="28">
        <v>29.44</v>
      </c>
      <c r="L129" s="28">
        <v>28.72</v>
      </c>
      <c r="M129" s="28">
        <v>28.61</v>
      </c>
      <c r="N129" s="29">
        <f t="shared" si="41"/>
        <v>29.438749999999999</v>
      </c>
      <c r="P129" s="32">
        <v>2011</v>
      </c>
      <c r="Q129" s="28">
        <v>26.69</v>
      </c>
      <c r="R129" s="28"/>
      <c r="S129" s="28"/>
      <c r="T129" s="28"/>
      <c r="U129" s="28"/>
      <c r="V129" s="28">
        <v>29.38</v>
      </c>
      <c r="W129" s="28">
        <v>29.31</v>
      </c>
      <c r="X129" s="28">
        <v>29</v>
      </c>
      <c r="Y129" s="28">
        <v>29.04</v>
      </c>
      <c r="Z129" s="28">
        <v>28.53</v>
      </c>
      <c r="AA129" s="28">
        <v>27.65</v>
      </c>
      <c r="AB129" s="28">
        <v>27.61</v>
      </c>
      <c r="AC129" s="29">
        <f t="shared" si="42"/>
        <v>28.401249999999997</v>
      </c>
    </row>
    <row r="130" spans="1:29" x14ac:dyDescent="0.25">
      <c r="A130" s="32">
        <v>2012</v>
      </c>
      <c r="B130" s="28">
        <v>28.24</v>
      </c>
      <c r="C130" s="28">
        <v>26.78</v>
      </c>
      <c r="D130" s="28">
        <v>24.97</v>
      </c>
      <c r="E130" s="28">
        <v>28.89</v>
      </c>
      <c r="F130" s="28">
        <v>29.69</v>
      </c>
      <c r="G130" s="28">
        <v>30.03</v>
      </c>
      <c r="H130" s="28">
        <v>29.95</v>
      </c>
      <c r="I130" s="28">
        <v>29.98</v>
      </c>
      <c r="J130" s="28">
        <v>29.9</v>
      </c>
      <c r="K130" s="28">
        <v>29.98</v>
      </c>
      <c r="L130" s="28">
        <v>29.85</v>
      </c>
      <c r="M130" s="28">
        <v>29.19</v>
      </c>
      <c r="N130" s="29">
        <f t="shared" si="41"/>
        <v>28.954166666666666</v>
      </c>
      <c r="P130" s="32">
        <v>2012</v>
      </c>
      <c r="Q130" s="28">
        <v>27.16</v>
      </c>
      <c r="R130" s="28">
        <v>25.67</v>
      </c>
      <c r="S130" s="28">
        <v>23.81</v>
      </c>
      <c r="T130" s="28">
        <v>27.98</v>
      </c>
      <c r="U130" s="28">
        <v>28.68</v>
      </c>
      <c r="V130" s="28">
        <v>29.12</v>
      </c>
      <c r="W130" s="28">
        <v>29.03</v>
      </c>
      <c r="X130" s="28">
        <v>29.18</v>
      </c>
      <c r="Y130" s="28">
        <v>28.95</v>
      </c>
      <c r="Z130" s="28">
        <v>29.02</v>
      </c>
      <c r="AA130" s="28">
        <v>29.03</v>
      </c>
      <c r="AB130" s="28">
        <v>28.45</v>
      </c>
      <c r="AC130" s="29">
        <f t="shared" si="42"/>
        <v>28.006666666666664</v>
      </c>
    </row>
    <row r="131" spans="1:29" x14ac:dyDescent="0.25">
      <c r="A131" s="32">
        <v>2013</v>
      </c>
      <c r="B131" s="28">
        <v>27.21</v>
      </c>
      <c r="C131" s="28">
        <v>24.64</v>
      </c>
      <c r="D131" s="28">
        <v>25.84</v>
      </c>
      <c r="E131" s="28">
        <v>27.8</v>
      </c>
      <c r="F131" s="28">
        <v>28.3</v>
      </c>
      <c r="G131" s="28">
        <v>28.86</v>
      </c>
      <c r="H131" s="28">
        <v>29.07</v>
      </c>
      <c r="I131" s="28">
        <v>28.05</v>
      </c>
      <c r="J131" s="28">
        <v>29.22</v>
      </c>
      <c r="K131" s="28">
        <v>28.84</v>
      </c>
      <c r="L131" s="28">
        <v>29.25</v>
      </c>
      <c r="M131" s="28">
        <v>29.33</v>
      </c>
      <c r="N131" s="29">
        <f t="shared" si="41"/>
        <v>28.034166666666664</v>
      </c>
      <c r="P131" s="32">
        <v>2013</v>
      </c>
      <c r="Q131" s="28">
        <v>26.1</v>
      </c>
      <c r="R131" s="28">
        <v>23.4</v>
      </c>
      <c r="S131" s="28">
        <v>24.77</v>
      </c>
      <c r="T131" s="28">
        <v>26.83</v>
      </c>
      <c r="U131" s="28">
        <v>27.47</v>
      </c>
      <c r="V131" s="28">
        <v>27.93</v>
      </c>
      <c r="W131" s="28">
        <v>28.12</v>
      </c>
      <c r="X131" s="28">
        <v>27.07</v>
      </c>
      <c r="Y131" s="28">
        <v>28.1</v>
      </c>
      <c r="Z131" s="28">
        <v>27.37</v>
      </c>
      <c r="AA131" s="28">
        <v>28.15</v>
      </c>
      <c r="AB131" s="28">
        <v>27.9</v>
      </c>
      <c r="AC131" s="29">
        <f t="shared" si="42"/>
        <v>26.934166666666659</v>
      </c>
    </row>
    <row r="132" spans="1:29" x14ac:dyDescent="0.25">
      <c r="A132" s="32">
        <v>2014</v>
      </c>
      <c r="B132" s="28">
        <v>27.48</v>
      </c>
      <c r="C132" s="28">
        <v>25.54</v>
      </c>
      <c r="D132" s="28">
        <v>26.26</v>
      </c>
      <c r="E132" s="28">
        <v>27.05</v>
      </c>
      <c r="F132" s="28">
        <v>29.56</v>
      </c>
      <c r="G132" s="28">
        <v>29.97</v>
      </c>
      <c r="H132" s="28">
        <v>29.57</v>
      </c>
      <c r="I132" s="28">
        <v>29.94</v>
      </c>
      <c r="J132" s="28">
        <v>30.23</v>
      </c>
      <c r="K132" s="28">
        <v>30.03</v>
      </c>
      <c r="L132" s="28">
        <v>29.67</v>
      </c>
      <c r="M132" s="28">
        <v>29.4</v>
      </c>
      <c r="N132" s="29">
        <f t="shared" si="41"/>
        <v>28.724999999999998</v>
      </c>
      <c r="P132" s="32">
        <v>2014</v>
      </c>
      <c r="Q132" s="28">
        <v>26.27</v>
      </c>
      <c r="R132" s="28">
        <v>24.39</v>
      </c>
      <c r="S132" s="28">
        <v>25.06</v>
      </c>
      <c r="T132" s="28">
        <v>25.7</v>
      </c>
      <c r="U132" s="28">
        <v>28.35</v>
      </c>
      <c r="V132" s="28">
        <v>28.82</v>
      </c>
      <c r="W132" s="28">
        <v>28.32</v>
      </c>
      <c r="X132" s="28">
        <v>29.03</v>
      </c>
      <c r="Y132" s="28">
        <v>29.18</v>
      </c>
      <c r="Z132" s="28">
        <v>29.02</v>
      </c>
      <c r="AA132" s="28">
        <v>28.77</v>
      </c>
      <c r="AB132" s="28">
        <v>28.4</v>
      </c>
      <c r="AC132" s="29">
        <f t="shared" si="42"/>
        <v>27.609166666666663</v>
      </c>
    </row>
    <row r="133" spans="1:29" x14ac:dyDescent="0.25">
      <c r="A133" s="32">
        <v>2015</v>
      </c>
      <c r="B133" s="28">
        <v>28.47</v>
      </c>
      <c r="C133" s="28">
        <v>26.89</v>
      </c>
      <c r="D133" s="28">
        <v>23.94</v>
      </c>
      <c r="E133" s="28">
        <v>26.68</v>
      </c>
      <c r="F133" s="28">
        <v>29.27</v>
      </c>
      <c r="G133" s="28">
        <v>30.1</v>
      </c>
      <c r="H133" s="28">
        <v>29.9</v>
      </c>
      <c r="I133" s="28">
        <v>30</v>
      </c>
      <c r="J133" s="28">
        <v>30.48</v>
      </c>
      <c r="K133" s="28">
        <v>30.66</v>
      </c>
      <c r="L133" s="28">
        <v>30.45</v>
      </c>
      <c r="M133" s="28">
        <v>30.1</v>
      </c>
      <c r="N133" s="29">
        <f t="shared" si="41"/>
        <v>28.911666666666665</v>
      </c>
      <c r="P133" s="32">
        <v>2015</v>
      </c>
      <c r="Q133" s="28">
        <v>27.31</v>
      </c>
      <c r="R133" s="28">
        <v>25.86</v>
      </c>
      <c r="S133" s="28">
        <v>22.84</v>
      </c>
      <c r="T133" s="28">
        <v>25.58</v>
      </c>
      <c r="U133" s="28">
        <v>28.31</v>
      </c>
      <c r="V133" s="28">
        <v>29.03</v>
      </c>
      <c r="W133" s="28">
        <v>28.83</v>
      </c>
      <c r="X133" s="28">
        <v>28.82</v>
      </c>
      <c r="Y133" s="28">
        <v>29.43</v>
      </c>
      <c r="Z133" s="28">
        <v>29.32</v>
      </c>
      <c r="AA133" s="28">
        <v>29.1</v>
      </c>
      <c r="AB133" s="28">
        <v>28.8</v>
      </c>
      <c r="AC133" s="29">
        <f t="shared" si="42"/>
        <v>27.769166666666667</v>
      </c>
    </row>
    <row r="134" spans="1:29" x14ac:dyDescent="0.25">
      <c r="A134" s="32">
        <v>2016</v>
      </c>
      <c r="B134" s="28">
        <v>28.61</v>
      </c>
      <c r="C134" s="28">
        <v>25.79</v>
      </c>
      <c r="D134" s="28">
        <v>25.42</v>
      </c>
      <c r="E134" s="28">
        <v>26.87</v>
      </c>
      <c r="F134" s="28">
        <v>30.08</v>
      </c>
      <c r="G134" s="28">
        <v>30.63</v>
      </c>
      <c r="H134" s="28">
        <v>30.1</v>
      </c>
      <c r="I134" s="28">
        <v>30.43</v>
      </c>
      <c r="P134" s="32">
        <v>2016</v>
      </c>
      <c r="Q134" s="28">
        <v>27.26</v>
      </c>
      <c r="R134" s="28">
        <v>24.66</v>
      </c>
      <c r="S134" s="28">
        <v>24.35</v>
      </c>
      <c r="T134" s="28">
        <v>25.67</v>
      </c>
      <c r="U134" s="28">
        <v>28.98</v>
      </c>
      <c r="V134" s="28">
        <v>29.53</v>
      </c>
      <c r="W134" s="28">
        <v>29.11</v>
      </c>
      <c r="X134" s="28">
        <v>28.86</v>
      </c>
    </row>
    <row r="135" spans="1:29" x14ac:dyDescent="0.25">
      <c r="A135" s="32">
        <v>2017</v>
      </c>
      <c r="P135" s="32">
        <v>2017</v>
      </c>
    </row>
    <row r="136" spans="1:29" x14ac:dyDescent="0.25">
      <c r="A136" s="32">
        <v>2018</v>
      </c>
      <c r="P136" s="32">
        <v>2018</v>
      </c>
    </row>
    <row r="137" spans="1:29" x14ac:dyDescent="0.25">
      <c r="A137" s="32">
        <v>2019</v>
      </c>
      <c r="P137" s="32">
        <v>2019</v>
      </c>
    </row>
    <row r="139" spans="1:29" x14ac:dyDescent="0.25">
      <c r="A139" s="27" t="s">
        <v>78</v>
      </c>
      <c r="B139" s="28">
        <f t="shared" ref="B139:M139" si="43">AVERAGE(B86:B116)</f>
        <v>27.262499999999999</v>
      </c>
      <c r="C139" s="28">
        <f t="shared" si="43"/>
        <v>27.66</v>
      </c>
      <c r="D139" s="28">
        <f t="shared" si="43"/>
        <v>26.64</v>
      </c>
      <c r="E139" s="28">
        <f t="shared" si="43"/>
        <v>28.122499999999999</v>
      </c>
      <c r="F139" s="28">
        <f t="shared" si="43"/>
        <v>29.282499999999999</v>
      </c>
      <c r="G139" s="28">
        <f t="shared" si="43"/>
        <v>29.362499999999997</v>
      </c>
      <c r="H139" s="28">
        <f t="shared" si="43"/>
        <v>29.250000000000004</v>
      </c>
      <c r="I139" s="28">
        <f t="shared" si="43"/>
        <v>29.302499999999998</v>
      </c>
      <c r="J139" s="28">
        <f t="shared" si="43"/>
        <v>29.8</v>
      </c>
      <c r="K139" s="28">
        <f t="shared" si="43"/>
        <v>29.186</v>
      </c>
      <c r="L139" s="28">
        <f t="shared" si="43"/>
        <v>28.686</v>
      </c>
      <c r="M139" s="28">
        <f t="shared" si="43"/>
        <v>28.298000000000002</v>
      </c>
      <c r="P139" s="27" t="s">
        <v>78</v>
      </c>
      <c r="Q139" s="28">
        <f t="shared" ref="Q139:AB139" si="44">AVERAGE(Q86:Q116)</f>
        <v>25.787500000000001</v>
      </c>
      <c r="R139" s="28">
        <f t="shared" si="44"/>
        <v>25.397500000000001</v>
      </c>
      <c r="S139" s="28">
        <f t="shared" si="44"/>
        <v>24.81</v>
      </c>
      <c r="T139" s="28">
        <f t="shared" si="44"/>
        <v>26.512499999999999</v>
      </c>
      <c r="U139" s="28">
        <f t="shared" si="44"/>
        <v>27.8125</v>
      </c>
      <c r="V139" s="28">
        <f t="shared" si="44"/>
        <v>28.085000000000001</v>
      </c>
      <c r="W139" s="28">
        <f t="shared" si="44"/>
        <v>27.952499999999997</v>
      </c>
      <c r="X139" s="28">
        <f t="shared" si="44"/>
        <v>27.902500000000003</v>
      </c>
      <c r="Y139" s="28">
        <f t="shared" si="44"/>
        <v>28.427499999999998</v>
      </c>
      <c r="Z139" s="28">
        <f t="shared" si="44"/>
        <v>27.921999999999997</v>
      </c>
      <c r="AA139" s="28">
        <f t="shared" si="44"/>
        <v>27.398000000000003</v>
      </c>
      <c r="AB139" s="28">
        <f t="shared" si="44"/>
        <v>26.988</v>
      </c>
    </row>
    <row r="140" spans="1:29" x14ac:dyDescent="0.25">
      <c r="A140" s="27" t="s">
        <v>79</v>
      </c>
      <c r="B140" s="30">
        <f t="shared" ref="B140:M140" si="45">STDEV(B86:B137)</f>
        <v>0.77935982164962236</v>
      </c>
      <c r="C140" s="30">
        <f t="shared" si="45"/>
        <v>1.3392771682267017</v>
      </c>
      <c r="D140" s="30">
        <f t="shared" si="45"/>
        <v>1.3511451932835843</v>
      </c>
      <c r="E140" s="30">
        <f t="shared" si="45"/>
        <v>1.0581648534811845</v>
      </c>
      <c r="F140" s="30">
        <f t="shared" si="45"/>
        <v>0.65559569422450725</v>
      </c>
      <c r="G140" s="30">
        <f t="shared" si="45"/>
        <v>0.5799628664034675</v>
      </c>
      <c r="H140" s="30">
        <f t="shared" si="45"/>
        <v>0.62389365283138609</v>
      </c>
      <c r="I140" s="30">
        <f t="shared" si="45"/>
        <v>0.6385393234033967</v>
      </c>
      <c r="J140" s="30">
        <f t="shared" si="45"/>
        <v>0.56567027245813195</v>
      </c>
      <c r="K140" s="30">
        <f t="shared" si="45"/>
        <v>0.63712693863211933</v>
      </c>
      <c r="L140" s="30">
        <f t="shared" si="45"/>
        <v>0.6964753564038878</v>
      </c>
      <c r="M140" s="30">
        <f t="shared" si="45"/>
        <v>0.8472900524026189</v>
      </c>
      <c r="P140" s="27" t="s">
        <v>79</v>
      </c>
      <c r="Q140" s="30">
        <f t="shared" ref="Q140:AB140" si="46">STDEV(Q86:Q137)</f>
        <v>0.78127601255395507</v>
      </c>
      <c r="R140" s="30">
        <f t="shared" si="46"/>
        <v>1.0579395967994538</v>
      </c>
      <c r="S140" s="30">
        <f t="shared" si="46"/>
        <v>1.3287073919164194</v>
      </c>
      <c r="T140" s="30">
        <f t="shared" si="46"/>
        <v>1.1289565346561652</v>
      </c>
      <c r="U140" s="30">
        <f t="shared" si="46"/>
        <v>0.69032325071388889</v>
      </c>
      <c r="V140" s="30">
        <f t="shared" si="46"/>
        <v>0.62242525933898563</v>
      </c>
      <c r="W140" s="30">
        <f t="shared" si="46"/>
        <v>0.6195019644703994</v>
      </c>
      <c r="X140" s="30">
        <f t="shared" si="46"/>
        <v>0.58205413235111836</v>
      </c>
      <c r="Y140" s="30">
        <f t="shared" si="46"/>
        <v>0.54875833869355839</v>
      </c>
      <c r="Z140" s="30">
        <f t="shared" si="46"/>
        <v>0.63428744491008382</v>
      </c>
      <c r="AA140" s="30">
        <f t="shared" si="46"/>
        <v>0.71772322198506555</v>
      </c>
      <c r="AB140" s="30">
        <f t="shared" si="46"/>
        <v>0.80693114872824079</v>
      </c>
    </row>
    <row r="141" spans="1:29" x14ac:dyDescent="0.25">
      <c r="A141" s="27" t="s">
        <v>80</v>
      </c>
      <c r="B141" s="30">
        <f t="shared" ref="B141:M141" si="47">B140/B139*100</f>
        <v>2.8587247011448778</v>
      </c>
      <c r="C141" s="30">
        <f t="shared" si="47"/>
        <v>4.8419275785491749</v>
      </c>
      <c r="D141" s="30">
        <f t="shared" si="47"/>
        <v>5.0718663411545952</v>
      </c>
      <c r="E141" s="30">
        <f t="shared" si="47"/>
        <v>3.7626983855673735</v>
      </c>
      <c r="F141" s="30">
        <f t="shared" si="47"/>
        <v>2.2388651727977709</v>
      </c>
      <c r="G141" s="30">
        <f t="shared" si="47"/>
        <v>1.9751821759164498</v>
      </c>
      <c r="H141" s="30">
        <f t="shared" si="47"/>
        <v>2.1329697532696956</v>
      </c>
      <c r="I141" s="30">
        <f t="shared" si="47"/>
        <v>2.1791291644173594</v>
      </c>
      <c r="J141" s="30">
        <f t="shared" si="47"/>
        <v>1.8982223907991005</v>
      </c>
      <c r="K141" s="30">
        <f t="shared" si="47"/>
        <v>2.1829882088402632</v>
      </c>
      <c r="L141" s="30">
        <f t="shared" si="47"/>
        <v>2.4279277571076059</v>
      </c>
      <c r="M141" s="30">
        <f t="shared" si="47"/>
        <v>2.9941693844180466</v>
      </c>
      <c r="P141" s="27" t="s">
        <v>80</v>
      </c>
      <c r="Q141" s="30">
        <f t="shared" ref="Q141:AB141" si="48">Q140/Q139*100</f>
        <v>3.0296694621578477</v>
      </c>
      <c r="R141" s="30">
        <f t="shared" si="48"/>
        <v>4.1655265155997787</v>
      </c>
      <c r="S141" s="30">
        <f t="shared" si="48"/>
        <v>5.3555316078856086</v>
      </c>
      <c r="T141" s="30">
        <f t="shared" si="48"/>
        <v>4.2582047511783694</v>
      </c>
      <c r="U141" s="30">
        <f t="shared" si="48"/>
        <v>2.4820611261622973</v>
      </c>
      <c r="V141" s="30">
        <f t="shared" si="48"/>
        <v>2.2162195454476965</v>
      </c>
      <c r="W141" s="30">
        <f t="shared" si="48"/>
        <v>2.2162667542094607</v>
      </c>
      <c r="X141" s="30">
        <f t="shared" si="48"/>
        <v>2.0860286080140429</v>
      </c>
      <c r="Y141" s="30">
        <f t="shared" si="48"/>
        <v>1.930378466954739</v>
      </c>
      <c r="Z141" s="30">
        <f t="shared" si="48"/>
        <v>2.2716404444885177</v>
      </c>
      <c r="AA141" s="30">
        <f t="shared" si="48"/>
        <v>2.6196190305316644</v>
      </c>
      <c r="AB141" s="30">
        <f t="shared" si="48"/>
        <v>2.9899627565148985</v>
      </c>
    </row>
    <row r="142" spans="1:29" x14ac:dyDescent="0.25">
      <c r="A142" s="27" t="s">
        <v>81</v>
      </c>
      <c r="B142" s="30">
        <f t="shared" ref="B142:M142" si="49">MIN(B86:B137)</f>
        <v>25.94</v>
      </c>
      <c r="C142" s="30">
        <f t="shared" si="49"/>
        <v>23.11</v>
      </c>
      <c r="D142" s="30">
        <f t="shared" si="49"/>
        <v>23.52</v>
      </c>
      <c r="E142" s="30">
        <f t="shared" si="49"/>
        <v>25.29</v>
      </c>
      <c r="F142" s="30">
        <f t="shared" si="49"/>
        <v>27.46</v>
      </c>
      <c r="G142" s="30">
        <f t="shared" si="49"/>
        <v>28.73</v>
      </c>
      <c r="H142" s="30">
        <f t="shared" si="49"/>
        <v>28.24</v>
      </c>
      <c r="I142" s="30">
        <f t="shared" si="49"/>
        <v>28.05</v>
      </c>
      <c r="J142" s="30">
        <f t="shared" si="49"/>
        <v>28.13</v>
      </c>
      <c r="K142" s="30">
        <f t="shared" si="49"/>
        <v>28.13</v>
      </c>
      <c r="L142" s="30">
        <f t="shared" si="49"/>
        <v>27.61</v>
      </c>
      <c r="M142" s="30">
        <f t="shared" si="49"/>
        <v>26.92</v>
      </c>
      <c r="P142" s="27" t="s">
        <v>81</v>
      </c>
      <c r="Q142" s="30">
        <f t="shared" ref="Q142:AB142" si="50">MIN(Q86:Q137)</f>
        <v>24.87</v>
      </c>
      <c r="R142" s="30">
        <f t="shared" si="50"/>
        <v>22.65</v>
      </c>
      <c r="S142" s="30">
        <f t="shared" si="50"/>
        <v>22.7</v>
      </c>
      <c r="T142" s="30">
        <f t="shared" si="50"/>
        <v>24.11</v>
      </c>
      <c r="U142" s="30">
        <f t="shared" si="50"/>
        <v>26.72</v>
      </c>
      <c r="V142" s="30">
        <f t="shared" si="50"/>
        <v>27.41</v>
      </c>
      <c r="W142" s="30">
        <f t="shared" si="50"/>
        <v>27.06</v>
      </c>
      <c r="X142" s="30">
        <f t="shared" si="50"/>
        <v>27.07</v>
      </c>
      <c r="Y142" s="30">
        <f t="shared" si="50"/>
        <v>27.43</v>
      </c>
      <c r="Z142" s="30">
        <f t="shared" si="50"/>
        <v>27.02</v>
      </c>
      <c r="AA142" s="30">
        <f t="shared" si="50"/>
        <v>26.29</v>
      </c>
      <c r="AB142" s="30">
        <f t="shared" si="50"/>
        <v>25.96</v>
      </c>
    </row>
    <row r="143" spans="1:29" x14ac:dyDescent="0.25">
      <c r="A143" s="27" t="s">
        <v>82</v>
      </c>
      <c r="B143" s="30">
        <f t="shared" ref="B143:M143" si="51">MAX(B86:B137)</f>
        <v>28.7</v>
      </c>
      <c r="C143" s="30">
        <f t="shared" si="51"/>
        <v>28.79</v>
      </c>
      <c r="D143" s="30">
        <f t="shared" si="51"/>
        <v>28.42</v>
      </c>
      <c r="E143" s="30">
        <f t="shared" si="51"/>
        <v>29.22</v>
      </c>
      <c r="F143" s="30">
        <f t="shared" si="51"/>
        <v>30.18</v>
      </c>
      <c r="G143" s="30">
        <f t="shared" si="51"/>
        <v>30.63</v>
      </c>
      <c r="H143" s="30">
        <f t="shared" si="51"/>
        <v>30.37</v>
      </c>
      <c r="I143" s="30">
        <f t="shared" si="51"/>
        <v>30.43</v>
      </c>
      <c r="J143" s="30">
        <f t="shared" si="51"/>
        <v>30.48</v>
      </c>
      <c r="K143" s="30">
        <f t="shared" si="51"/>
        <v>30.66</v>
      </c>
      <c r="L143" s="30">
        <f t="shared" si="51"/>
        <v>30.45</v>
      </c>
      <c r="M143" s="30">
        <f t="shared" si="51"/>
        <v>30.1</v>
      </c>
      <c r="P143" s="27" t="s">
        <v>82</v>
      </c>
      <c r="Q143" s="30">
        <f t="shared" ref="Q143:AB143" si="52">MAX(Q86:Q137)</f>
        <v>27.91</v>
      </c>
      <c r="R143" s="30">
        <f t="shared" si="52"/>
        <v>26.31</v>
      </c>
      <c r="S143" s="30">
        <f t="shared" si="52"/>
        <v>27.18</v>
      </c>
      <c r="T143" s="30">
        <f t="shared" si="52"/>
        <v>28.28</v>
      </c>
      <c r="U143" s="30">
        <f t="shared" si="52"/>
        <v>29.28</v>
      </c>
      <c r="V143" s="30">
        <f t="shared" si="52"/>
        <v>29.78</v>
      </c>
      <c r="W143" s="30">
        <f t="shared" si="52"/>
        <v>29.4</v>
      </c>
      <c r="X143" s="30">
        <f t="shared" si="52"/>
        <v>29.19</v>
      </c>
      <c r="Y143" s="30">
        <f t="shared" si="52"/>
        <v>29.46</v>
      </c>
      <c r="Z143" s="30">
        <f t="shared" si="52"/>
        <v>29.32</v>
      </c>
      <c r="AA143" s="30">
        <f t="shared" si="52"/>
        <v>29.1</v>
      </c>
      <c r="AB143" s="30">
        <f t="shared" si="52"/>
        <v>28.8</v>
      </c>
    </row>
    <row r="144" spans="1:29" x14ac:dyDescent="0.25">
      <c r="A144" s="27" t="s">
        <v>83</v>
      </c>
      <c r="B144" s="30">
        <f t="shared" ref="B144:M144" si="53">QUARTILE(B86:B137,1)</f>
        <v>27.4925</v>
      </c>
      <c r="C144" s="30">
        <f t="shared" si="53"/>
        <v>25.47</v>
      </c>
      <c r="D144" s="30">
        <f t="shared" si="53"/>
        <v>24.83</v>
      </c>
      <c r="E144" s="30">
        <f t="shared" si="53"/>
        <v>26.87</v>
      </c>
      <c r="F144" s="30">
        <f t="shared" si="53"/>
        <v>28.69</v>
      </c>
      <c r="G144" s="30">
        <f t="shared" si="53"/>
        <v>28.97</v>
      </c>
      <c r="H144" s="30">
        <f t="shared" si="53"/>
        <v>28.900000000000002</v>
      </c>
      <c r="I144" s="30">
        <f t="shared" si="53"/>
        <v>28.942500000000003</v>
      </c>
      <c r="J144" s="30">
        <f t="shared" si="53"/>
        <v>29.43</v>
      </c>
      <c r="K144" s="30">
        <f t="shared" si="53"/>
        <v>28.8675</v>
      </c>
      <c r="L144" s="30">
        <f t="shared" si="53"/>
        <v>28.54</v>
      </c>
      <c r="M144" s="30">
        <f t="shared" si="53"/>
        <v>28.164999999999999</v>
      </c>
      <c r="P144" s="27" t="s">
        <v>83</v>
      </c>
      <c r="Q144" s="30">
        <f t="shared" ref="Q144:AB144" si="54">QUARTILE(Q86:Q137,1)</f>
        <v>26.07</v>
      </c>
      <c r="R144" s="30">
        <f t="shared" si="54"/>
        <v>24.38</v>
      </c>
      <c r="S144" s="30">
        <f t="shared" si="54"/>
        <v>23.72</v>
      </c>
      <c r="T144" s="30">
        <f t="shared" si="54"/>
        <v>25.67</v>
      </c>
      <c r="U144" s="30">
        <f t="shared" si="54"/>
        <v>27.68</v>
      </c>
      <c r="V144" s="30">
        <f t="shared" si="54"/>
        <v>28.2225</v>
      </c>
      <c r="W144" s="30">
        <f t="shared" si="54"/>
        <v>28.0075</v>
      </c>
      <c r="X144" s="30">
        <f t="shared" si="54"/>
        <v>28.055</v>
      </c>
      <c r="Y144" s="30">
        <f t="shared" si="54"/>
        <v>28.21</v>
      </c>
      <c r="Z144" s="30">
        <f t="shared" si="54"/>
        <v>27.955000000000002</v>
      </c>
      <c r="AA144" s="30">
        <f t="shared" si="54"/>
        <v>27.612500000000001</v>
      </c>
      <c r="AB144" s="30">
        <f t="shared" si="54"/>
        <v>27.0275</v>
      </c>
    </row>
    <row r="145" spans="1:29" x14ac:dyDescent="0.25">
      <c r="A145" s="27" t="s">
        <v>84</v>
      </c>
      <c r="B145" s="30">
        <f t="shared" ref="B145:M145" si="55">QUARTILE(B86:B137,2)</f>
        <v>28.034999999999997</v>
      </c>
      <c r="C145" s="30">
        <f t="shared" si="55"/>
        <v>25.79</v>
      </c>
      <c r="D145" s="30">
        <f t="shared" si="55"/>
        <v>25.84</v>
      </c>
      <c r="E145" s="30">
        <f t="shared" si="55"/>
        <v>27.26</v>
      </c>
      <c r="F145" s="30">
        <f t="shared" si="55"/>
        <v>29.17</v>
      </c>
      <c r="G145" s="30">
        <f t="shared" si="55"/>
        <v>29.505000000000003</v>
      </c>
      <c r="H145" s="30">
        <f t="shared" si="55"/>
        <v>29.46</v>
      </c>
      <c r="I145" s="30">
        <f t="shared" si="55"/>
        <v>29.36</v>
      </c>
      <c r="J145" s="30">
        <f t="shared" si="55"/>
        <v>29.62</v>
      </c>
      <c r="K145" s="30">
        <f t="shared" si="55"/>
        <v>29.325000000000003</v>
      </c>
      <c r="L145" s="30">
        <f t="shared" si="55"/>
        <v>28.810000000000002</v>
      </c>
      <c r="M145" s="30">
        <f t="shared" si="55"/>
        <v>28.695</v>
      </c>
      <c r="P145" s="27" t="s">
        <v>84</v>
      </c>
      <c r="Q145" s="30">
        <f t="shared" ref="Q145:AB145" si="56">QUARTILE(Q86:Q137,2)</f>
        <v>26.79</v>
      </c>
      <c r="R145" s="30">
        <f t="shared" si="56"/>
        <v>24.85</v>
      </c>
      <c r="S145" s="30">
        <f t="shared" si="56"/>
        <v>24.77</v>
      </c>
      <c r="T145" s="30">
        <f t="shared" si="56"/>
        <v>26.28</v>
      </c>
      <c r="U145" s="30">
        <f t="shared" si="56"/>
        <v>28.31</v>
      </c>
      <c r="V145" s="30">
        <f t="shared" si="56"/>
        <v>28.745000000000001</v>
      </c>
      <c r="W145" s="30">
        <f t="shared" si="56"/>
        <v>28.5</v>
      </c>
      <c r="X145" s="30">
        <f t="shared" si="56"/>
        <v>28.515000000000001</v>
      </c>
      <c r="Y145" s="30">
        <f t="shared" si="56"/>
        <v>28.86</v>
      </c>
      <c r="Z145" s="30">
        <f t="shared" si="56"/>
        <v>28.35</v>
      </c>
      <c r="AA145" s="30">
        <f t="shared" si="56"/>
        <v>27.865000000000002</v>
      </c>
      <c r="AB145" s="30">
        <f t="shared" si="56"/>
        <v>27.75</v>
      </c>
    </row>
    <row r="146" spans="1:29" x14ac:dyDescent="0.25">
      <c r="A146" s="27" t="s">
        <v>85</v>
      </c>
      <c r="B146" s="30">
        <f t="shared" ref="B146:M146" si="57">QUARTILE(B86:B137,3)</f>
        <v>28.4</v>
      </c>
      <c r="C146" s="30">
        <f t="shared" si="57"/>
        <v>26.89</v>
      </c>
      <c r="D146" s="30">
        <f t="shared" si="57"/>
        <v>26.59</v>
      </c>
      <c r="E146" s="30">
        <f t="shared" si="57"/>
        <v>28.6</v>
      </c>
      <c r="F146" s="30">
        <f t="shared" si="57"/>
        <v>29.56</v>
      </c>
      <c r="G146" s="30">
        <f t="shared" si="57"/>
        <v>29.96</v>
      </c>
      <c r="H146" s="30">
        <f t="shared" si="57"/>
        <v>29.869999999999997</v>
      </c>
      <c r="I146" s="30">
        <f t="shared" si="57"/>
        <v>29.97</v>
      </c>
      <c r="J146" s="30">
        <f t="shared" si="57"/>
        <v>29.9</v>
      </c>
      <c r="K146" s="30">
        <f t="shared" si="57"/>
        <v>29.59</v>
      </c>
      <c r="L146" s="30">
        <f t="shared" si="57"/>
        <v>29.202500000000001</v>
      </c>
      <c r="M146" s="30">
        <f t="shared" si="57"/>
        <v>29.157499999999999</v>
      </c>
      <c r="P146" s="27" t="s">
        <v>85</v>
      </c>
      <c r="Q146" s="30">
        <f t="shared" ref="Q146:AB146" si="58">QUARTILE(Q86:Q137,3)</f>
        <v>27.245000000000001</v>
      </c>
      <c r="R146" s="30">
        <f t="shared" si="58"/>
        <v>25.83</v>
      </c>
      <c r="S146" s="30">
        <f t="shared" si="58"/>
        <v>25.23</v>
      </c>
      <c r="T146" s="30">
        <f t="shared" si="58"/>
        <v>27.3</v>
      </c>
      <c r="U146" s="30">
        <f t="shared" si="58"/>
        <v>28.61</v>
      </c>
      <c r="V146" s="30">
        <f t="shared" si="58"/>
        <v>29.02</v>
      </c>
      <c r="W146" s="30">
        <f t="shared" si="58"/>
        <v>28.844999999999999</v>
      </c>
      <c r="X146" s="30">
        <f t="shared" si="58"/>
        <v>28.857500000000002</v>
      </c>
      <c r="Y146" s="30">
        <f t="shared" si="58"/>
        <v>28.99</v>
      </c>
      <c r="Z146" s="30">
        <f t="shared" si="58"/>
        <v>28.59</v>
      </c>
      <c r="AA146" s="30">
        <f t="shared" si="58"/>
        <v>28.18</v>
      </c>
      <c r="AB146" s="30">
        <f t="shared" si="58"/>
        <v>28.2775</v>
      </c>
    </row>
    <row r="150" spans="1:29" ht="18.75" x14ac:dyDescent="0.3">
      <c r="A150" s="31" t="s">
        <v>216</v>
      </c>
      <c r="P150" s="31" t="s">
        <v>217</v>
      </c>
    </row>
    <row r="151" spans="1:29" ht="15.75" x14ac:dyDescent="0.25">
      <c r="A151" s="24" t="s">
        <v>64</v>
      </c>
      <c r="B151" s="25" t="s">
        <v>65</v>
      </c>
      <c r="C151" s="25" t="s">
        <v>66</v>
      </c>
      <c r="D151" s="25" t="s">
        <v>67</v>
      </c>
      <c r="E151" s="25" t="s">
        <v>68</v>
      </c>
      <c r="F151" s="25" t="s">
        <v>69</v>
      </c>
      <c r="G151" s="25" t="s">
        <v>70</v>
      </c>
      <c r="H151" s="25" t="s">
        <v>71</v>
      </c>
      <c r="I151" s="25" t="s">
        <v>72</v>
      </c>
      <c r="J151" s="25" t="s">
        <v>73</v>
      </c>
      <c r="K151" s="25" t="s">
        <v>74</v>
      </c>
      <c r="L151" s="25" t="s">
        <v>75</v>
      </c>
      <c r="M151" s="25" t="s">
        <v>76</v>
      </c>
      <c r="N151" s="26" t="s">
        <v>77</v>
      </c>
      <c r="P151" s="24" t="s">
        <v>64</v>
      </c>
      <c r="Q151" s="25" t="s">
        <v>65</v>
      </c>
      <c r="R151" s="25" t="s">
        <v>66</v>
      </c>
      <c r="S151" s="25" t="s">
        <v>67</v>
      </c>
      <c r="T151" s="25" t="s">
        <v>68</v>
      </c>
      <c r="U151" s="25" t="s">
        <v>69</v>
      </c>
      <c r="V151" s="25" t="s">
        <v>70</v>
      </c>
      <c r="W151" s="25" t="s">
        <v>71</v>
      </c>
      <c r="X151" s="25" t="s">
        <v>72</v>
      </c>
      <c r="Y151" s="25" t="s">
        <v>73</v>
      </c>
      <c r="Z151" s="25" t="s">
        <v>74</v>
      </c>
      <c r="AA151" s="25" t="s">
        <v>75</v>
      </c>
      <c r="AB151" s="25" t="s">
        <v>76</v>
      </c>
      <c r="AC151" s="26" t="s">
        <v>77</v>
      </c>
    </row>
    <row r="152" spans="1:29" x14ac:dyDescent="0.25">
      <c r="A152" s="32">
        <v>1968</v>
      </c>
      <c r="M152" s="28"/>
      <c r="N152" s="29"/>
      <c r="P152" s="32">
        <v>1968</v>
      </c>
      <c r="AB152" s="28"/>
      <c r="AC152" s="29"/>
    </row>
    <row r="153" spans="1:29" x14ac:dyDescent="0.25">
      <c r="A153" s="32">
        <v>1969</v>
      </c>
      <c r="M153" s="28"/>
      <c r="N153" s="29"/>
      <c r="P153" s="32">
        <v>1969</v>
      </c>
      <c r="AB153" s="28"/>
      <c r="AC153" s="29"/>
    </row>
    <row r="154" spans="1:29" x14ac:dyDescent="0.25">
      <c r="A154" s="32">
        <v>1970</v>
      </c>
      <c r="M154" s="28"/>
      <c r="N154" s="29"/>
      <c r="P154" s="32">
        <v>1970</v>
      </c>
      <c r="AB154" s="28"/>
      <c r="AC154" s="29"/>
    </row>
    <row r="155" spans="1:29" x14ac:dyDescent="0.25">
      <c r="A155" s="32">
        <v>1971</v>
      </c>
      <c r="M155" s="28"/>
      <c r="N155" s="29"/>
      <c r="P155" s="32">
        <v>1971</v>
      </c>
      <c r="AB155" s="28"/>
      <c r="AC155" s="29"/>
    </row>
    <row r="156" spans="1:29" x14ac:dyDescent="0.25">
      <c r="A156" s="32">
        <v>1972</v>
      </c>
      <c r="M156" s="28"/>
      <c r="N156" s="29"/>
      <c r="P156" s="32">
        <v>1972</v>
      </c>
      <c r="AB156" s="28"/>
      <c r="AC156" s="29"/>
    </row>
    <row r="157" spans="1:29" x14ac:dyDescent="0.25">
      <c r="A157" s="32">
        <v>1973</v>
      </c>
      <c r="M157" s="28"/>
      <c r="N157" s="29"/>
      <c r="P157" s="32">
        <v>1973</v>
      </c>
      <c r="AB157" s="28"/>
      <c r="AC157" s="29"/>
    </row>
    <row r="158" spans="1:29" x14ac:dyDescent="0.25">
      <c r="A158" s="32">
        <v>1974</v>
      </c>
      <c r="M158" s="28"/>
      <c r="N158" s="29"/>
      <c r="P158" s="32">
        <v>1974</v>
      </c>
      <c r="AB158" s="28"/>
      <c r="AC158" s="29"/>
    </row>
    <row r="159" spans="1:29" x14ac:dyDescent="0.25">
      <c r="A159" s="32">
        <v>1975</v>
      </c>
      <c r="M159" s="28"/>
      <c r="N159" s="29"/>
      <c r="P159" s="32">
        <v>1975</v>
      </c>
      <c r="AB159" s="28"/>
      <c r="AC159" s="29"/>
    </row>
    <row r="160" spans="1:29" x14ac:dyDescent="0.25">
      <c r="A160" s="32">
        <v>1976</v>
      </c>
      <c r="M160" s="28"/>
      <c r="N160" s="29"/>
      <c r="P160" s="32">
        <v>1976</v>
      </c>
      <c r="AB160" s="28"/>
      <c r="AC160" s="29"/>
    </row>
    <row r="161" spans="1:29" x14ac:dyDescent="0.25">
      <c r="A161" s="32">
        <v>1977</v>
      </c>
      <c r="M161" s="28"/>
      <c r="N161" s="29"/>
      <c r="P161" s="32">
        <v>1977</v>
      </c>
      <c r="AB161" s="28"/>
      <c r="AC161" s="29"/>
    </row>
    <row r="162" spans="1:29" x14ac:dyDescent="0.25">
      <c r="A162" s="32">
        <v>1978</v>
      </c>
      <c r="M162" s="28"/>
      <c r="N162" s="29"/>
      <c r="P162" s="32">
        <v>1978</v>
      </c>
      <c r="AB162" s="28"/>
      <c r="AC162" s="29"/>
    </row>
    <row r="163" spans="1:29" x14ac:dyDescent="0.25">
      <c r="A163" s="32">
        <v>1979</v>
      </c>
      <c r="M163" s="28"/>
      <c r="N163" s="29"/>
      <c r="P163" s="32">
        <v>1979</v>
      </c>
      <c r="AB163" s="28"/>
      <c r="AC163" s="29"/>
    </row>
    <row r="164" spans="1:29" x14ac:dyDescent="0.25">
      <c r="A164" s="32">
        <v>1980</v>
      </c>
      <c r="M164" s="28"/>
      <c r="N164" s="29"/>
      <c r="P164" s="32">
        <v>1980</v>
      </c>
      <c r="AB164" s="28"/>
      <c r="AC164" s="29"/>
    </row>
    <row r="165" spans="1:29" x14ac:dyDescent="0.25">
      <c r="A165" s="32">
        <v>1981</v>
      </c>
      <c r="M165" s="28"/>
      <c r="N165" s="29"/>
      <c r="P165" s="32">
        <v>1981</v>
      </c>
      <c r="AB165" s="28"/>
      <c r="AC165" s="29"/>
    </row>
    <row r="166" spans="1:29" x14ac:dyDescent="0.25">
      <c r="A166" s="32">
        <v>1982</v>
      </c>
      <c r="M166" s="28"/>
      <c r="N166" s="29"/>
      <c r="P166" s="32">
        <v>1982</v>
      </c>
      <c r="AB166" s="28"/>
      <c r="AC166" s="29"/>
    </row>
    <row r="167" spans="1:29" x14ac:dyDescent="0.25">
      <c r="A167" s="32">
        <v>1983</v>
      </c>
      <c r="M167" s="28"/>
      <c r="N167" s="29"/>
      <c r="P167" s="32">
        <v>1983</v>
      </c>
      <c r="AB167" s="28"/>
      <c r="AC167" s="29"/>
    </row>
    <row r="168" spans="1:29" x14ac:dyDescent="0.25">
      <c r="A168" s="32">
        <v>1984</v>
      </c>
      <c r="M168" s="28"/>
      <c r="N168" s="29"/>
      <c r="P168" s="32">
        <v>1984</v>
      </c>
      <c r="AB168" s="28"/>
      <c r="AC168" s="29"/>
    </row>
    <row r="169" spans="1:29" x14ac:dyDescent="0.25">
      <c r="A169" s="32">
        <v>1985</v>
      </c>
      <c r="M169" s="28"/>
      <c r="N169" s="29"/>
      <c r="P169" s="32">
        <v>1985</v>
      </c>
      <c r="AB169" s="28"/>
      <c r="AC169" s="29"/>
    </row>
    <row r="170" spans="1:29" x14ac:dyDescent="0.25">
      <c r="A170" s="32">
        <v>1986</v>
      </c>
      <c r="M170" s="28"/>
      <c r="N170" s="29"/>
      <c r="P170" s="32">
        <v>1986</v>
      </c>
      <c r="AB170" s="28"/>
      <c r="AC170" s="29"/>
    </row>
    <row r="171" spans="1:29" x14ac:dyDescent="0.25">
      <c r="A171" s="32">
        <v>1987</v>
      </c>
      <c r="M171" s="28"/>
      <c r="N171" s="29"/>
      <c r="P171" s="32">
        <v>1987</v>
      </c>
      <c r="AB171" s="28"/>
      <c r="AC171" s="29"/>
    </row>
    <row r="172" spans="1:29" x14ac:dyDescent="0.25">
      <c r="A172" s="32">
        <v>1988</v>
      </c>
      <c r="M172" s="28"/>
      <c r="N172" s="29"/>
      <c r="P172" s="32">
        <v>1988</v>
      </c>
      <c r="AB172" s="28"/>
      <c r="AC172" s="29"/>
    </row>
    <row r="173" spans="1:29" x14ac:dyDescent="0.25">
      <c r="A173" s="32">
        <v>1989</v>
      </c>
      <c r="M173" s="28"/>
      <c r="N173" s="29"/>
      <c r="P173" s="32">
        <v>1989</v>
      </c>
      <c r="AB173" s="28"/>
      <c r="AC173" s="29"/>
    </row>
    <row r="174" spans="1:29" x14ac:dyDescent="0.25">
      <c r="A174" s="32">
        <v>1990</v>
      </c>
      <c r="M174" s="28"/>
      <c r="N174" s="29"/>
      <c r="P174" s="32">
        <v>1990</v>
      </c>
      <c r="AB174" s="28"/>
      <c r="AC174" s="29"/>
    </row>
    <row r="175" spans="1:29" x14ac:dyDescent="0.25">
      <c r="A175" s="32">
        <v>1991</v>
      </c>
      <c r="M175" s="28"/>
      <c r="N175" s="29"/>
      <c r="P175" s="32">
        <v>1991</v>
      </c>
      <c r="AB175" s="28"/>
      <c r="AC175" s="29"/>
    </row>
    <row r="176" spans="1:29" x14ac:dyDescent="0.25">
      <c r="A176" s="32">
        <v>1992</v>
      </c>
      <c r="M176" s="28"/>
      <c r="N176" s="29"/>
      <c r="P176" s="32">
        <v>1992</v>
      </c>
      <c r="AB176" s="28"/>
      <c r="AC176" s="29"/>
    </row>
    <row r="177" spans="1:29" x14ac:dyDescent="0.25">
      <c r="A177" s="32">
        <v>1993</v>
      </c>
      <c r="M177" s="28"/>
      <c r="N177" s="29"/>
      <c r="P177" s="32">
        <v>1993</v>
      </c>
      <c r="AB177" s="28"/>
      <c r="AC177" s="29"/>
    </row>
    <row r="178" spans="1:29" x14ac:dyDescent="0.25">
      <c r="A178" s="32">
        <v>1994</v>
      </c>
      <c r="M178" s="28"/>
      <c r="N178" s="29"/>
      <c r="P178" s="32">
        <v>1994</v>
      </c>
      <c r="Q178" s="28">
        <v>26.65</v>
      </c>
      <c r="R178" s="28">
        <v>24.94</v>
      </c>
      <c r="S178" s="28">
        <v>24.92</v>
      </c>
      <c r="T178" s="28">
        <v>27.26</v>
      </c>
      <c r="U178" s="28">
        <v>28.13</v>
      </c>
      <c r="V178" s="28">
        <v>28.56</v>
      </c>
      <c r="W178" s="28">
        <v>28.55</v>
      </c>
      <c r="X178" s="28">
        <v>28.7</v>
      </c>
      <c r="Y178" s="28">
        <v>28.58</v>
      </c>
      <c r="Z178" s="28">
        <v>28.42</v>
      </c>
      <c r="AA178" s="28">
        <v>27.6</v>
      </c>
      <c r="AB178" s="28">
        <v>27.95</v>
      </c>
      <c r="AC178" s="29">
        <f t="shared" ref="AC178:AC184" si="59">AVERAGE(Q178:AB178)</f>
        <v>27.521666666666672</v>
      </c>
    </row>
    <row r="179" spans="1:29" x14ac:dyDescent="0.25">
      <c r="A179" s="32">
        <v>1995</v>
      </c>
      <c r="M179" s="28"/>
      <c r="N179" s="29"/>
      <c r="P179" s="32">
        <v>1995</v>
      </c>
      <c r="Q179" s="28">
        <v>25.68</v>
      </c>
      <c r="R179" s="28">
        <v>24.55</v>
      </c>
      <c r="S179" s="28">
        <v>26.02</v>
      </c>
      <c r="T179" s="28">
        <v>27.83</v>
      </c>
      <c r="U179" s="28">
        <v>28.29</v>
      </c>
      <c r="V179" s="28">
        <v>29.01</v>
      </c>
      <c r="W179" s="28">
        <v>28.68</v>
      </c>
      <c r="X179" s="28">
        <v>29.49</v>
      </c>
      <c r="Y179" s="28">
        <v>29.83</v>
      </c>
      <c r="Z179" s="28">
        <v>29.12</v>
      </c>
      <c r="AA179" s="28">
        <v>28.69</v>
      </c>
      <c r="AB179" s="28">
        <v>28.07</v>
      </c>
      <c r="AC179" s="29">
        <f t="shared" si="59"/>
        <v>27.938333333333333</v>
      </c>
    </row>
    <row r="180" spans="1:29" x14ac:dyDescent="0.25">
      <c r="A180" s="32">
        <v>1996</v>
      </c>
      <c r="M180" s="28"/>
      <c r="N180" s="29"/>
      <c r="P180" s="32">
        <v>1996</v>
      </c>
      <c r="Q180" s="28">
        <v>27.86</v>
      </c>
      <c r="R180" s="28">
        <v>27.35</v>
      </c>
      <c r="S180" s="28">
        <v>26.44</v>
      </c>
      <c r="T180" s="28">
        <v>27.62</v>
      </c>
      <c r="U180" s="28">
        <v>28.95</v>
      </c>
      <c r="V180" s="28">
        <v>28.85</v>
      </c>
      <c r="W180" s="28">
        <v>28.48</v>
      </c>
      <c r="X180" s="28">
        <v>28.56</v>
      </c>
      <c r="Y180" s="28">
        <v>29.03</v>
      </c>
      <c r="Z180" s="28">
        <v>28.55</v>
      </c>
      <c r="AA180" s="28">
        <v>27.74</v>
      </c>
      <c r="AB180" s="28">
        <v>27.72</v>
      </c>
      <c r="AC180" s="29">
        <f t="shared" si="59"/>
        <v>28.095833333333331</v>
      </c>
    </row>
    <row r="181" spans="1:29" x14ac:dyDescent="0.25">
      <c r="A181" s="32">
        <v>1997</v>
      </c>
      <c r="M181" s="28"/>
      <c r="N181" s="29"/>
      <c r="P181" s="32">
        <v>1997</v>
      </c>
      <c r="Q181" s="28">
        <v>27.02</v>
      </c>
      <c r="R181" s="28">
        <v>27.28</v>
      </c>
      <c r="S181" s="28">
        <v>23.85</v>
      </c>
      <c r="T181" s="28">
        <v>26.11</v>
      </c>
      <c r="U181" s="28">
        <v>28.49</v>
      </c>
      <c r="V181" s="28">
        <v>29.12</v>
      </c>
      <c r="W181" s="28">
        <v>29.14</v>
      </c>
      <c r="X181" s="28">
        <v>29.59</v>
      </c>
      <c r="Y181" s="28">
        <v>29.88</v>
      </c>
      <c r="Z181" s="28">
        <v>29.8</v>
      </c>
      <c r="AA181" s="28">
        <v>29.44</v>
      </c>
      <c r="AB181" s="28">
        <v>28.79</v>
      </c>
      <c r="AC181" s="29">
        <f t="shared" si="59"/>
        <v>28.209166666666665</v>
      </c>
    </row>
    <row r="182" spans="1:29" x14ac:dyDescent="0.25">
      <c r="A182" s="32">
        <v>1998</v>
      </c>
      <c r="M182" s="28"/>
      <c r="N182" s="29"/>
      <c r="P182" s="32">
        <v>1998</v>
      </c>
      <c r="Q182" s="28">
        <v>27.02</v>
      </c>
      <c r="R182" s="28">
        <v>27.86</v>
      </c>
      <c r="S182" s="28">
        <v>28.03</v>
      </c>
      <c r="T182" s="28">
        <v>28.5</v>
      </c>
      <c r="U182" s="28">
        <v>30.05</v>
      </c>
      <c r="V182" s="28">
        <v>29.9</v>
      </c>
      <c r="W182" s="28">
        <v>29.71</v>
      </c>
      <c r="X182" s="28">
        <v>29.16</v>
      </c>
      <c r="Y182" s="28">
        <v>30.11</v>
      </c>
      <c r="Z182" s="28">
        <v>29.33</v>
      </c>
      <c r="AA182" s="28">
        <v>29.02</v>
      </c>
      <c r="AB182" s="28">
        <v>28.1</v>
      </c>
      <c r="AC182" s="29">
        <f t="shared" si="59"/>
        <v>28.89916666666667</v>
      </c>
    </row>
    <row r="183" spans="1:29" x14ac:dyDescent="0.25">
      <c r="A183" s="32">
        <v>1999</v>
      </c>
      <c r="L183" s="28">
        <v>27.4</v>
      </c>
      <c r="M183" s="28">
        <v>26.85</v>
      </c>
      <c r="N183" s="29">
        <f t="shared" ref="N183:N200" si="60">AVERAGE(B183:M183)</f>
        <v>27.125</v>
      </c>
      <c r="P183" s="32">
        <v>1999</v>
      </c>
      <c r="Q183" s="28">
        <v>27.98</v>
      </c>
      <c r="R183" s="28">
        <v>25.71</v>
      </c>
      <c r="S183" s="28">
        <v>25</v>
      </c>
      <c r="T183" s="28">
        <v>26.81</v>
      </c>
      <c r="U183" s="28">
        <v>28.91</v>
      </c>
      <c r="V183" s="28">
        <v>28.87</v>
      </c>
      <c r="W183" s="28">
        <v>28.72</v>
      </c>
      <c r="X183" s="28">
        <v>28.76</v>
      </c>
      <c r="Y183" s="28">
        <v>28.55</v>
      </c>
      <c r="Z183" s="28">
        <v>28.37</v>
      </c>
      <c r="AA183" s="28">
        <v>27.43</v>
      </c>
      <c r="AB183" s="28">
        <v>26.85</v>
      </c>
      <c r="AC183" s="29">
        <f t="shared" si="59"/>
        <v>27.663333333333338</v>
      </c>
    </row>
    <row r="184" spans="1:29" x14ac:dyDescent="0.25">
      <c r="A184" s="32">
        <v>2000</v>
      </c>
      <c r="B184" s="28">
        <v>26.92</v>
      </c>
      <c r="C184" s="28">
        <v>25.36</v>
      </c>
      <c r="D184" s="28">
        <v>23.95</v>
      </c>
      <c r="E184" s="28">
        <v>26.23</v>
      </c>
      <c r="F184" s="28">
        <v>28.28</v>
      </c>
      <c r="G184" s="28">
        <v>28.59</v>
      </c>
      <c r="H184" s="28">
        <v>28.34</v>
      </c>
      <c r="I184" s="28">
        <v>28.73</v>
      </c>
      <c r="J184" s="28">
        <v>28.97</v>
      </c>
      <c r="K184" s="28">
        <v>28.36</v>
      </c>
      <c r="L184" s="28">
        <v>28.73</v>
      </c>
      <c r="M184" s="28">
        <v>28.08</v>
      </c>
      <c r="N184" s="29">
        <f t="shared" si="60"/>
        <v>27.545000000000002</v>
      </c>
      <c r="P184" s="32">
        <v>2000</v>
      </c>
      <c r="Q184" s="28">
        <v>26.92</v>
      </c>
      <c r="R184" s="28">
        <v>25.36</v>
      </c>
      <c r="S184" s="28">
        <v>23.95</v>
      </c>
      <c r="T184" s="28">
        <v>26.23</v>
      </c>
      <c r="U184" s="28">
        <v>28.28</v>
      </c>
      <c r="V184" s="28">
        <v>28.59</v>
      </c>
      <c r="W184" s="28">
        <v>28.34</v>
      </c>
      <c r="X184" s="28">
        <v>28.73</v>
      </c>
      <c r="Y184" s="28">
        <v>28.97</v>
      </c>
      <c r="Z184" s="28">
        <v>28.36</v>
      </c>
      <c r="AA184" s="28">
        <v>28.79</v>
      </c>
      <c r="AB184" s="28">
        <v>28.15</v>
      </c>
      <c r="AC184" s="29">
        <f t="shared" si="59"/>
        <v>27.555833333333336</v>
      </c>
    </row>
    <row r="185" spans="1:29" x14ac:dyDescent="0.25">
      <c r="A185" s="32">
        <v>2001</v>
      </c>
      <c r="B185" s="28">
        <v>26.7</v>
      </c>
      <c r="C185" s="28">
        <v>23.9</v>
      </c>
      <c r="D185" s="28">
        <v>23.8</v>
      </c>
      <c r="E185" s="28">
        <v>25.89</v>
      </c>
      <c r="F185" s="28">
        <v>27.99</v>
      </c>
      <c r="G185" s="28">
        <v>29.15</v>
      </c>
      <c r="H185" s="28">
        <v>28.6</v>
      </c>
      <c r="I185" s="28">
        <v>29.25</v>
      </c>
      <c r="J185" s="28">
        <v>28.65</v>
      </c>
      <c r="K185" s="28">
        <v>29.01</v>
      </c>
      <c r="L185" s="28">
        <v>28</v>
      </c>
      <c r="M185" s="28">
        <v>27.8</v>
      </c>
      <c r="N185" s="29">
        <f t="shared" si="60"/>
        <v>27.395</v>
      </c>
      <c r="P185" s="32">
        <v>2001</v>
      </c>
      <c r="Q185" s="28">
        <v>26.66</v>
      </c>
      <c r="R185" s="28">
        <v>23.46</v>
      </c>
      <c r="S185" s="28">
        <v>23.32</v>
      </c>
      <c r="T185" s="28">
        <v>25.22</v>
      </c>
      <c r="U185" s="28">
        <v>27.73</v>
      </c>
      <c r="V185" s="28">
        <v>29.08</v>
      </c>
      <c r="W185" s="28">
        <v>28.45</v>
      </c>
      <c r="X185" s="28">
        <v>29.21</v>
      </c>
      <c r="Y185" s="28">
        <v>28.6</v>
      </c>
      <c r="Z185" s="28">
        <v>28.89</v>
      </c>
      <c r="AA185" s="28">
        <v>27.98</v>
      </c>
      <c r="AB185" s="28">
        <v>27.74</v>
      </c>
      <c r="AC185" s="29">
        <f t="shared" ref="AC185:AC199" si="61">AVERAGE(Q185:AB185)</f>
        <v>27.195000000000004</v>
      </c>
    </row>
    <row r="186" spans="1:29" x14ac:dyDescent="0.25">
      <c r="A186" s="32">
        <v>2002</v>
      </c>
      <c r="B186" s="28">
        <v>28.07</v>
      </c>
      <c r="C186" s="28">
        <v>25.94</v>
      </c>
      <c r="D186" s="28">
        <v>24.32</v>
      </c>
      <c r="E186" s="28">
        <v>24.86</v>
      </c>
      <c r="F186" s="28">
        <v>28.67</v>
      </c>
      <c r="G186" s="28">
        <v>29.27</v>
      </c>
      <c r="H186" s="28">
        <v>29.22</v>
      </c>
      <c r="I186" s="28">
        <v>28.83</v>
      </c>
      <c r="J186" s="28">
        <v>29.28</v>
      </c>
      <c r="K186" s="28">
        <v>28.62</v>
      </c>
      <c r="L186" s="28">
        <v>28.65</v>
      </c>
      <c r="M186" s="28">
        <v>28.51</v>
      </c>
      <c r="N186" s="29">
        <f t="shared" si="60"/>
        <v>27.853333333333328</v>
      </c>
      <c r="P186" s="32">
        <v>2002</v>
      </c>
      <c r="Q186" s="28">
        <v>27.98</v>
      </c>
      <c r="R186" s="28">
        <v>25.61</v>
      </c>
      <c r="S186" s="28">
        <v>23.88</v>
      </c>
      <c r="T186" s="28">
        <v>24.78</v>
      </c>
      <c r="U186" s="28">
        <v>28.6</v>
      </c>
      <c r="V186" s="28">
        <v>29.27</v>
      </c>
      <c r="W186" s="28"/>
      <c r="X186" s="28"/>
      <c r="Y186" s="28">
        <v>29.43</v>
      </c>
      <c r="Z186" s="28">
        <v>28.69</v>
      </c>
      <c r="AA186" s="28">
        <v>28.47</v>
      </c>
      <c r="AB186" s="28">
        <v>28.41</v>
      </c>
      <c r="AC186" s="29">
        <f t="shared" si="61"/>
        <v>27.512</v>
      </c>
    </row>
    <row r="187" spans="1:29" x14ac:dyDescent="0.25">
      <c r="A187" s="32">
        <v>2003</v>
      </c>
      <c r="B187" s="28">
        <v>26.3</v>
      </c>
      <c r="C187" s="28">
        <v>24.95</v>
      </c>
      <c r="D187" s="28">
        <v>26.64</v>
      </c>
      <c r="E187" s="28">
        <v>27.42</v>
      </c>
      <c r="F187" s="28">
        <v>29.1</v>
      </c>
      <c r="G187" s="28">
        <v>28.75</v>
      </c>
      <c r="H187" s="28">
        <v>28.32</v>
      </c>
      <c r="I187" s="28">
        <v>28.6</v>
      </c>
      <c r="J187" s="28">
        <v>29.25</v>
      </c>
      <c r="K187" s="28">
        <v>28.92</v>
      </c>
      <c r="L187" s="28">
        <v>28.58</v>
      </c>
      <c r="M187" s="28">
        <v>28.19</v>
      </c>
      <c r="N187" s="29">
        <f t="shared" si="60"/>
        <v>27.918333333333333</v>
      </c>
      <c r="P187" s="32">
        <v>2003</v>
      </c>
      <c r="Q187" s="28">
        <v>26.28</v>
      </c>
      <c r="R187" s="28">
        <v>25.07</v>
      </c>
      <c r="S187" s="28">
        <v>26.75</v>
      </c>
      <c r="T187" s="28">
        <v>27.61</v>
      </c>
      <c r="U187" s="28">
        <v>29.04</v>
      </c>
      <c r="V187" s="28">
        <v>28.7</v>
      </c>
      <c r="W187" s="28">
        <v>28.33</v>
      </c>
      <c r="X187" s="28">
        <v>28.65</v>
      </c>
      <c r="Y187" s="28">
        <v>29.32</v>
      </c>
      <c r="Z187" s="28">
        <v>28.92</v>
      </c>
      <c r="AA187" s="28">
        <v>28.61</v>
      </c>
      <c r="AB187" s="28">
        <v>28.3</v>
      </c>
      <c r="AC187" s="29">
        <f t="shared" si="61"/>
        <v>27.965</v>
      </c>
    </row>
    <row r="188" spans="1:29" x14ac:dyDescent="0.25">
      <c r="A188" s="32">
        <v>2004</v>
      </c>
      <c r="B188" s="28">
        <v>27.45</v>
      </c>
      <c r="C188" s="28">
        <v>26.15</v>
      </c>
      <c r="D188" s="28">
        <v>25.05</v>
      </c>
      <c r="E188" s="28">
        <v>26.51</v>
      </c>
      <c r="F188" s="28">
        <v>28.49</v>
      </c>
      <c r="G188" s="28">
        <v>28.92</v>
      </c>
      <c r="H188" s="28">
        <v>28.37</v>
      </c>
      <c r="I188" s="28">
        <v>28.71</v>
      </c>
      <c r="J188" s="28">
        <v>28.92</v>
      </c>
      <c r="K188" s="28">
        <v>28.71</v>
      </c>
      <c r="L188" s="28">
        <v>28.32</v>
      </c>
      <c r="M188" s="28">
        <v>28.16</v>
      </c>
      <c r="N188" s="29">
        <f t="shared" si="60"/>
        <v>27.813333333333333</v>
      </c>
      <c r="P188" s="32">
        <v>2004</v>
      </c>
      <c r="Q188" s="28">
        <v>27.51</v>
      </c>
      <c r="R188" s="28">
        <v>26.18</v>
      </c>
      <c r="S188" s="28">
        <v>25.37</v>
      </c>
      <c r="T188" s="28">
        <v>26.19</v>
      </c>
      <c r="U188" s="28">
        <v>28.45</v>
      </c>
      <c r="V188" s="28">
        <v>28.94</v>
      </c>
      <c r="W188" s="28">
        <v>28.3</v>
      </c>
      <c r="X188" s="28">
        <v>28.62</v>
      </c>
      <c r="Y188" s="28">
        <v>28.87</v>
      </c>
      <c r="Z188" s="28">
        <v>28.63</v>
      </c>
      <c r="AA188" s="28">
        <v>28.33</v>
      </c>
      <c r="AB188" s="28">
        <v>28.11</v>
      </c>
      <c r="AC188" s="29">
        <f t="shared" si="61"/>
        <v>27.791666666666668</v>
      </c>
    </row>
    <row r="189" spans="1:29" x14ac:dyDescent="0.25">
      <c r="A189" s="32">
        <v>2005</v>
      </c>
      <c r="B189" s="28">
        <v>27.44</v>
      </c>
      <c r="C189" s="28">
        <v>23.54</v>
      </c>
      <c r="D189" s="28">
        <v>27.06</v>
      </c>
      <c r="E189" s="28">
        <v>28.09</v>
      </c>
      <c r="F189" s="28">
        <v>29.31</v>
      </c>
      <c r="G189" s="28">
        <v>29.74</v>
      </c>
      <c r="H189" s="28">
        <v>29.45</v>
      </c>
      <c r="I189" s="28">
        <v>29.03</v>
      </c>
      <c r="J189" s="28">
        <v>28.98</v>
      </c>
      <c r="K189" s="28">
        <v>28.32</v>
      </c>
      <c r="L189" s="28">
        <v>27.73</v>
      </c>
      <c r="M189" s="28">
        <v>27.93</v>
      </c>
      <c r="N189" s="29">
        <f t="shared" si="60"/>
        <v>28.051666666666666</v>
      </c>
      <c r="P189" s="32">
        <v>2005</v>
      </c>
      <c r="Q189" s="28">
        <v>27.32</v>
      </c>
      <c r="R189" s="28">
        <v>24.07</v>
      </c>
      <c r="S189" s="28">
        <v>26.94</v>
      </c>
      <c r="T189" s="28">
        <v>28.15</v>
      </c>
      <c r="U189" s="28">
        <v>29.26</v>
      </c>
      <c r="V189" s="28">
        <v>29.73</v>
      </c>
      <c r="W189" s="28">
        <v>29.44</v>
      </c>
      <c r="X189" s="28">
        <v>29.02</v>
      </c>
      <c r="Y189" s="28">
        <v>28.94</v>
      </c>
      <c r="Z189" s="28">
        <v>28.44</v>
      </c>
      <c r="AA189" s="28">
        <v>27.73</v>
      </c>
      <c r="AB189" s="28">
        <v>27.93</v>
      </c>
      <c r="AC189" s="29">
        <f t="shared" si="61"/>
        <v>28.080833333333334</v>
      </c>
    </row>
    <row r="190" spans="1:29" x14ac:dyDescent="0.25">
      <c r="A190" s="32">
        <v>2006</v>
      </c>
      <c r="B190" s="28">
        <v>27.72</v>
      </c>
      <c r="C190" s="28">
        <v>24.78</v>
      </c>
      <c r="D190" s="28">
        <v>23.48</v>
      </c>
      <c r="E190" s="28">
        <v>25.7</v>
      </c>
      <c r="F190" s="28">
        <v>28.59</v>
      </c>
      <c r="G190" s="28">
        <v>28.49</v>
      </c>
      <c r="H190" s="28">
        <v>28.68</v>
      </c>
      <c r="I190" s="28">
        <v>28.57</v>
      </c>
      <c r="J190" s="28">
        <v>29.07</v>
      </c>
      <c r="K190" s="28">
        <v>28.65</v>
      </c>
      <c r="L190" s="28">
        <v>28.08</v>
      </c>
      <c r="M190" s="28">
        <v>28.48</v>
      </c>
      <c r="N190" s="29">
        <f t="shared" si="60"/>
        <v>27.52416666666667</v>
      </c>
      <c r="P190" s="32">
        <v>2006</v>
      </c>
      <c r="Q190" s="28">
        <v>27.75</v>
      </c>
      <c r="R190" s="28">
        <v>24.85</v>
      </c>
      <c r="S190" s="28">
        <v>23.59</v>
      </c>
      <c r="T190" s="28">
        <v>25.92</v>
      </c>
      <c r="U190" s="28">
        <v>28.68</v>
      </c>
      <c r="V190" s="28">
        <v>28.57</v>
      </c>
      <c r="W190" s="28">
        <v>28.74</v>
      </c>
      <c r="X190" s="28">
        <v>28.67</v>
      </c>
      <c r="Y190" s="28">
        <v>29.18</v>
      </c>
      <c r="Z190" s="28">
        <v>28.67</v>
      </c>
      <c r="AA190" s="28">
        <v>28.17</v>
      </c>
      <c r="AB190" s="28">
        <v>28.52</v>
      </c>
      <c r="AC190" s="29">
        <f t="shared" si="61"/>
        <v>27.609166666666667</v>
      </c>
    </row>
    <row r="191" spans="1:29" x14ac:dyDescent="0.25">
      <c r="A191" s="32">
        <v>2007</v>
      </c>
      <c r="B191" s="28">
        <v>27.56</v>
      </c>
      <c r="C191" s="28">
        <v>24.57</v>
      </c>
      <c r="D191" s="28">
        <v>24.7</v>
      </c>
      <c r="E191" s="28">
        <v>27.68</v>
      </c>
      <c r="F191" s="28">
        <v>28.3</v>
      </c>
      <c r="G191" s="28">
        <v>28.96</v>
      </c>
      <c r="H191" s="28">
        <v>28.44</v>
      </c>
      <c r="I191" s="28">
        <v>28.54</v>
      </c>
      <c r="J191" s="28">
        <v>28.67</v>
      </c>
      <c r="K191" s="28">
        <v>28.11</v>
      </c>
      <c r="L191" s="28">
        <v>27.59</v>
      </c>
      <c r="M191" s="28">
        <v>27.38</v>
      </c>
      <c r="N191" s="29">
        <f t="shared" si="60"/>
        <v>27.541666666666668</v>
      </c>
      <c r="P191" s="32">
        <v>2007</v>
      </c>
      <c r="Q191" s="28">
        <v>27.52</v>
      </c>
      <c r="R191" s="28">
        <v>24.56</v>
      </c>
      <c r="S191" s="28">
        <v>24.65</v>
      </c>
      <c r="T191" s="28">
        <v>27.75</v>
      </c>
      <c r="U191" s="28">
        <v>28.37</v>
      </c>
      <c r="V191" s="28">
        <v>29.07</v>
      </c>
      <c r="W191" s="28">
        <v>28.41</v>
      </c>
      <c r="X191" s="28">
        <v>28.54</v>
      </c>
      <c r="Y191" s="28">
        <v>28.64</v>
      </c>
      <c r="Z191" s="28">
        <v>28.19</v>
      </c>
      <c r="AA191" s="28">
        <v>27.74</v>
      </c>
      <c r="AB191" s="28">
        <v>27.4</v>
      </c>
      <c r="AC191" s="29">
        <f t="shared" si="61"/>
        <v>27.569999999999997</v>
      </c>
    </row>
    <row r="192" spans="1:29" x14ac:dyDescent="0.25">
      <c r="A192" s="32">
        <v>2008</v>
      </c>
      <c r="B192" s="28">
        <v>26.87</v>
      </c>
      <c r="C192" s="28">
        <v>25.5</v>
      </c>
      <c r="D192" s="28">
        <v>25.35</v>
      </c>
      <c r="E192" s="28">
        <v>27.25</v>
      </c>
      <c r="F192" s="28">
        <v>27.38</v>
      </c>
      <c r="G192" s="28">
        <v>28.2</v>
      </c>
      <c r="H192" s="28">
        <v>27.77</v>
      </c>
      <c r="I192" s="28">
        <v>28.12</v>
      </c>
      <c r="J192" s="28">
        <v>28.45</v>
      </c>
      <c r="K192" s="28">
        <v>28.4</v>
      </c>
      <c r="L192" s="28">
        <v>27.55</v>
      </c>
      <c r="M192" s="28">
        <v>27.31</v>
      </c>
      <c r="N192" s="29">
        <f t="shared" si="60"/>
        <v>27.345833333333331</v>
      </c>
      <c r="P192" s="32">
        <v>2008</v>
      </c>
      <c r="Q192" s="28">
        <v>26.85</v>
      </c>
      <c r="R192" s="28">
        <v>25.49</v>
      </c>
      <c r="S192" s="28">
        <v>25.44</v>
      </c>
      <c r="T192" s="28">
        <v>27.33</v>
      </c>
      <c r="U192" s="28">
        <v>27.51</v>
      </c>
      <c r="V192" s="28">
        <v>28.26</v>
      </c>
      <c r="W192" s="28">
        <v>27.86</v>
      </c>
      <c r="X192" s="28">
        <v>28.05</v>
      </c>
      <c r="Y192" s="28">
        <v>28.5</v>
      </c>
      <c r="Z192" s="28">
        <v>28.37</v>
      </c>
      <c r="AA192" s="28">
        <v>27.64</v>
      </c>
      <c r="AB192" s="28">
        <v>27.36</v>
      </c>
      <c r="AC192" s="29">
        <f t="shared" si="61"/>
        <v>27.388333333333335</v>
      </c>
    </row>
    <row r="193" spans="1:29" x14ac:dyDescent="0.25">
      <c r="A193" s="32">
        <v>2009</v>
      </c>
      <c r="B193" s="28">
        <v>26.59</v>
      </c>
      <c r="C193" s="28">
        <v>24.94</v>
      </c>
      <c r="D193" s="28">
        <v>23.18</v>
      </c>
      <c r="E193" s="28">
        <v>26.32</v>
      </c>
      <c r="F193" s="28">
        <v>28.19</v>
      </c>
      <c r="G193" s="28">
        <v>28.82</v>
      </c>
      <c r="H193" s="28">
        <v>28.61</v>
      </c>
      <c r="I193" s="28">
        <v>28.91</v>
      </c>
      <c r="J193" s="28">
        <v>29.23</v>
      </c>
      <c r="K193" s="28">
        <v>28.97</v>
      </c>
      <c r="L193" s="28">
        <v>28.23</v>
      </c>
      <c r="M193" s="28">
        <v>28.39</v>
      </c>
      <c r="N193" s="29">
        <f t="shared" si="60"/>
        <v>27.531666666666666</v>
      </c>
      <c r="P193" s="32">
        <v>2009</v>
      </c>
      <c r="Q193" s="28">
        <v>26.57</v>
      </c>
      <c r="R193" s="28">
        <v>24.93</v>
      </c>
      <c r="S193" s="28">
        <v>23.1</v>
      </c>
      <c r="T193" s="28">
        <v>26.32</v>
      </c>
      <c r="U193" s="28">
        <v>28.15</v>
      </c>
      <c r="V193" s="28">
        <v>28.79</v>
      </c>
      <c r="W193" s="28">
        <v>28.64</v>
      </c>
      <c r="X193" s="28">
        <v>28.88</v>
      </c>
      <c r="Y193" s="28">
        <v>29.27</v>
      </c>
      <c r="Z193" s="28">
        <v>28.93</v>
      </c>
      <c r="AA193" s="28">
        <v>28.18</v>
      </c>
      <c r="AB193" s="28">
        <v>28.5</v>
      </c>
      <c r="AC193" s="29">
        <f t="shared" si="61"/>
        <v>27.521666666666665</v>
      </c>
    </row>
    <row r="194" spans="1:29" x14ac:dyDescent="0.25">
      <c r="A194" s="32">
        <v>2010</v>
      </c>
      <c r="B194" s="28">
        <v>27.31</v>
      </c>
      <c r="C194" s="28">
        <v>26.52</v>
      </c>
      <c r="D194" s="28">
        <v>27.47</v>
      </c>
      <c r="E194" s="28">
        <v>28.58</v>
      </c>
      <c r="F194" s="28">
        <v>29.1</v>
      </c>
      <c r="G194" s="28">
        <v>29.27</v>
      </c>
      <c r="H194" s="28">
        <v>28.61</v>
      </c>
      <c r="I194" s="28">
        <v>29.04</v>
      </c>
      <c r="J194" s="28">
        <v>28.72</v>
      </c>
      <c r="K194" s="28">
        <v>28.01</v>
      </c>
      <c r="L194" s="28">
        <v>27.49</v>
      </c>
      <c r="M194" s="28">
        <v>25.95</v>
      </c>
      <c r="N194" s="29">
        <f t="shared" si="60"/>
        <v>28.005833333333332</v>
      </c>
      <c r="P194" s="32">
        <v>2010</v>
      </c>
      <c r="Q194" s="28">
        <v>27.23</v>
      </c>
      <c r="R194" s="28">
        <v>26.6</v>
      </c>
      <c r="S194" s="28">
        <v>27.54</v>
      </c>
      <c r="T194" s="28">
        <v>28.69</v>
      </c>
      <c r="U194" s="28">
        <v>29.18</v>
      </c>
      <c r="V194" s="28">
        <v>29.28</v>
      </c>
      <c r="W194" s="28">
        <v>28.68</v>
      </c>
      <c r="X194" s="28">
        <v>29.03</v>
      </c>
      <c r="Y194" s="28">
        <v>28.77</v>
      </c>
      <c r="Z194" s="28">
        <v>27.98</v>
      </c>
      <c r="AA194" s="28">
        <v>27.51</v>
      </c>
      <c r="AB194" s="28">
        <v>25.95</v>
      </c>
      <c r="AC194" s="29">
        <f t="shared" si="61"/>
        <v>28.036666666666665</v>
      </c>
    </row>
    <row r="195" spans="1:29" x14ac:dyDescent="0.25">
      <c r="A195" s="32">
        <v>2011</v>
      </c>
      <c r="B195" s="28">
        <v>27.01</v>
      </c>
      <c r="C195" s="28">
        <v>26.55</v>
      </c>
      <c r="D195" s="28">
        <v>25.48</v>
      </c>
      <c r="E195" s="28">
        <v>27.4</v>
      </c>
      <c r="F195" s="28">
        <v>29.18</v>
      </c>
      <c r="G195" s="28">
        <v>29.13</v>
      </c>
      <c r="H195" s="28">
        <v>28.46</v>
      </c>
      <c r="I195" s="28">
        <v>28.92</v>
      </c>
      <c r="J195" s="28">
        <v>28.92</v>
      </c>
      <c r="K195" s="28">
        <v>28.19</v>
      </c>
      <c r="L195" s="28">
        <v>27.69</v>
      </c>
      <c r="M195" s="28">
        <v>27.72</v>
      </c>
      <c r="N195" s="29">
        <f t="shared" si="60"/>
        <v>27.887499999999999</v>
      </c>
      <c r="P195" s="32">
        <v>2011</v>
      </c>
      <c r="Q195" s="28">
        <v>26.9</v>
      </c>
      <c r="R195" s="28">
        <v>26.46</v>
      </c>
      <c r="S195" s="28">
        <v>25.33</v>
      </c>
      <c r="T195" s="28">
        <v>27.27</v>
      </c>
      <c r="U195" s="28">
        <v>29.12</v>
      </c>
      <c r="V195" s="28">
        <v>29.03</v>
      </c>
      <c r="W195" s="28">
        <v>28.45</v>
      </c>
      <c r="X195" s="28">
        <v>28.99</v>
      </c>
      <c r="Y195" s="28">
        <v>28.97</v>
      </c>
      <c r="Z195" s="28">
        <v>28.25</v>
      </c>
      <c r="AA195" s="28">
        <v>27.73</v>
      </c>
      <c r="AB195" s="28">
        <v>27.75</v>
      </c>
      <c r="AC195" s="29">
        <f t="shared" si="61"/>
        <v>27.854166666666668</v>
      </c>
    </row>
    <row r="196" spans="1:29" x14ac:dyDescent="0.25">
      <c r="A196" s="32">
        <v>2012</v>
      </c>
      <c r="B196" s="28">
        <v>27.05</v>
      </c>
      <c r="C196" s="28">
        <v>25.6</v>
      </c>
      <c r="D196" s="28">
        <v>23.99</v>
      </c>
      <c r="E196" s="28">
        <v>27.88</v>
      </c>
      <c r="F196" s="28">
        <v>28.46</v>
      </c>
      <c r="G196" s="28">
        <v>29.62</v>
      </c>
      <c r="H196" s="28">
        <v>29.38</v>
      </c>
      <c r="I196" s="28">
        <v>29.45</v>
      </c>
      <c r="J196" s="28">
        <v>29.32</v>
      </c>
      <c r="K196" s="28">
        <v>29.23</v>
      </c>
      <c r="L196" s="28">
        <v>29.4</v>
      </c>
      <c r="M196" s="28">
        <v>28.58</v>
      </c>
      <c r="N196" s="29">
        <f t="shared" si="60"/>
        <v>28.163333333333327</v>
      </c>
      <c r="P196" s="32">
        <v>2012</v>
      </c>
      <c r="Q196" s="28">
        <v>26.91</v>
      </c>
      <c r="R196" s="28">
        <v>25.68</v>
      </c>
      <c r="S196" s="28">
        <v>23.97</v>
      </c>
      <c r="T196" s="28">
        <v>28</v>
      </c>
      <c r="U196" s="28">
        <v>28.4</v>
      </c>
      <c r="V196" s="28">
        <v>29.66</v>
      </c>
      <c r="W196" s="28">
        <v>29.38</v>
      </c>
      <c r="X196" s="28">
        <v>29.47</v>
      </c>
      <c r="Y196" s="28">
        <v>29.31</v>
      </c>
      <c r="Z196" s="28">
        <v>29.21</v>
      </c>
      <c r="AA196" s="28">
        <v>29.44</v>
      </c>
      <c r="AB196" s="28">
        <v>28.57</v>
      </c>
      <c r="AC196" s="29">
        <f t="shared" si="61"/>
        <v>28.166666666666668</v>
      </c>
    </row>
    <row r="197" spans="1:29" x14ac:dyDescent="0.25">
      <c r="A197" s="32">
        <v>2013</v>
      </c>
      <c r="B197" s="28">
        <v>25.96</v>
      </c>
      <c r="C197" s="28">
        <v>22.96</v>
      </c>
      <c r="D197" s="28">
        <v>24.25</v>
      </c>
      <c r="E197" s="28">
        <v>26.38</v>
      </c>
      <c r="F197" s="28">
        <v>27.18</v>
      </c>
      <c r="G197" s="28">
        <v>27.84</v>
      </c>
      <c r="H197" s="28">
        <v>27.67</v>
      </c>
      <c r="I197" s="28">
        <v>27.06</v>
      </c>
      <c r="J197" s="28">
        <v>28.42</v>
      </c>
      <c r="K197" s="28">
        <v>29.95</v>
      </c>
      <c r="L197" s="28">
        <v>30.13</v>
      </c>
      <c r="M197" s="28">
        <v>29.99</v>
      </c>
      <c r="N197" s="29">
        <f t="shared" si="60"/>
        <v>27.315833333333334</v>
      </c>
      <c r="P197" s="32">
        <v>2013</v>
      </c>
      <c r="Q197" s="28">
        <v>26.08</v>
      </c>
      <c r="R197" s="28">
        <v>23.29</v>
      </c>
      <c r="S197" s="28">
        <v>24.37</v>
      </c>
      <c r="T197" s="28">
        <v>26.39</v>
      </c>
      <c r="U197" s="28">
        <v>27.2</v>
      </c>
      <c r="V197" s="28">
        <v>27.84</v>
      </c>
      <c r="W197" s="28">
        <v>27.61</v>
      </c>
      <c r="X197" s="28">
        <v>27</v>
      </c>
      <c r="Y197" s="28">
        <v>28.4</v>
      </c>
      <c r="Z197" s="28">
        <v>29.97</v>
      </c>
      <c r="AA197" s="28">
        <v>30.11</v>
      </c>
      <c r="AB197" s="28">
        <v>30.06</v>
      </c>
      <c r="AC197" s="29">
        <f t="shared" si="61"/>
        <v>27.36</v>
      </c>
    </row>
    <row r="198" spans="1:29" x14ac:dyDescent="0.25">
      <c r="A198" s="32">
        <v>2014</v>
      </c>
      <c r="B198" s="28">
        <v>25.83</v>
      </c>
      <c r="C198" s="28">
        <v>24.19</v>
      </c>
      <c r="D198" s="28">
        <v>25.51</v>
      </c>
      <c r="E198" s="28">
        <v>26.04</v>
      </c>
      <c r="F198" s="28">
        <v>29.25</v>
      </c>
      <c r="G198" s="28">
        <v>30.48</v>
      </c>
      <c r="H198" s="28">
        <v>30.76</v>
      </c>
      <c r="I198" s="28">
        <v>30.51</v>
      </c>
      <c r="J198" s="28">
        <v>30.58</v>
      </c>
      <c r="K198" s="28">
        <v>30.33</v>
      </c>
      <c r="L198" s="28">
        <v>30.03</v>
      </c>
      <c r="M198" s="28">
        <v>29.74</v>
      </c>
      <c r="N198" s="29">
        <f t="shared" si="60"/>
        <v>28.604166666666668</v>
      </c>
      <c r="P198" s="32">
        <v>2014</v>
      </c>
      <c r="Q198" s="28">
        <v>25.84</v>
      </c>
      <c r="R198" s="28">
        <v>24.23</v>
      </c>
      <c r="S198" s="28">
        <v>25.56</v>
      </c>
      <c r="T198" s="28">
        <v>26.11</v>
      </c>
      <c r="U198" s="28">
        <v>29.15</v>
      </c>
      <c r="V198" s="28">
        <v>30.53</v>
      </c>
      <c r="W198" s="28">
        <v>30.81</v>
      </c>
      <c r="X198" s="28">
        <v>30.5</v>
      </c>
      <c r="Y198" s="28">
        <v>30.63</v>
      </c>
      <c r="Z198" s="28">
        <v>30.35</v>
      </c>
      <c r="AA198" s="28">
        <v>30.2</v>
      </c>
      <c r="AB198" s="28">
        <v>29.79</v>
      </c>
      <c r="AC198" s="29">
        <f t="shared" si="61"/>
        <v>28.641666666666666</v>
      </c>
    </row>
    <row r="199" spans="1:29" x14ac:dyDescent="0.25">
      <c r="A199" s="32">
        <v>2015</v>
      </c>
      <c r="B199" s="28">
        <v>28.31</v>
      </c>
      <c r="C199" s="28">
        <v>26.17</v>
      </c>
      <c r="D199" s="28">
        <v>23.48</v>
      </c>
      <c r="E199" s="28">
        <v>26.21</v>
      </c>
      <c r="F199" s="28">
        <v>29.22</v>
      </c>
      <c r="G199" s="28">
        <v>30.1</v>
      </c>
      <c r="H199" s="28">
        <v>30.32</v>
      </c>
      <c r="I199" s="28">
        <v>30.05</v>
      </c>
      <c r="J199" s="28">
        <v>30.63</v>
      </c>
      <c r="K199" s="28">
        <v>31.14</v>
      </c>
      <c r="L199" s="28">
        <v>31.26</v>
      </c>
      <c r="M199" s="28">
        <v>31.31</v>
      </c>
      <c r="N199" s="29">
        <f t="shared" si="60"/>
        <v>29.016666666666666</v>
      </c>
      <c r="P199" s="32">
        <v>2015</v>
      </c>
      <c r="Q199" s="28">
        <v>28.38</v>
      </c>
      <c r="R199" s="28">
        <v>26.15</v>
      </c>
      <c r="S199" s="28">
        <v>23.34</v>
      </c>
      <c r="T199" s="28">
        <v>26.27</v>
      </c>
      <c r="U199" s="28">
        <v>29.29</v>
      </c>
      <c r="V199" s="28">
        <v>30.11</v>
      </c>
      <c r="W199" s="28">
        <v>30.28</v>
      </c>
      <c r="X199" s="28">
        <v>30.05</v>
      </c>
      <c r="Y199" s="28">
        <v>30.64</v>
      </c>
      <c r="Z199" s="28">
        <v>31.11</v>
      </c>
      <c r="AA199" s="28">
        <v>31.37</v>
      </c>
      <c r="AB199" s="28">
        <v>31.31</v>
      </c>
      <c r="AC199" s="29">
        <f t="shared" si="61"/>
        <v>29.025000000000006</v>
      </c>
    </row>
    <row r="200" spans="1:29" x14ac:dyDescent="0.25">
      <c r="A200" s="32">
        <v>2016</v>
      </c>
      <c r="B200" s="28">
        <v>29.25</v>
      </c>
      <c r="C200" s="28">
        <v>26.13</v>
      </c>
      <c r="D200" s="28">
        <v>25.34</v>
      </c>
      <c r="E200" s="28">
        <v>26.82</v>
      </c>
      <c r="F200" s="28">
        <v>30.92</v>
      </c>
      <c r="G200" s="28">
        <v>31.59</v>
      </c>
      <c r="H200" s="28">
        <v>31.45</v>
      </c>
      <c r="I200" s="28">
        <v>31.31</v>
      </c>
      <c r="N200" s="29">
        <f t="shared" si="60"/>
        <v>29.101249999999997</v>
      </c>
      <c r="P200" s="32">
        <v>2016</v>
      </c>
      <c r="Q200" s="28">
        <v>29.24</v>
      </c>
      <c r="R200" s="28">
        <v>26.15</v>
      </c>
      <c r="S200" s="28">
        <v>25.41</v>
      </c>
      <c r="T200" s="28">
        <v>26.83</v>
      </c>
      <c r="U200" s="28">
        <v>30.94</v>
      </c>
      <c r="V200" s="28">
        <v>31.59</v>
      </c>
      <c r="W200" s="28">
        <v>31.48</v>
      </c>
      <c r="X200" s="28">
        <v>31.31</v>
      </c>
    </row>
    <row r="201" spans="1:29" x14ac:dyDescent="0.25">
      <c r="A201" s="32">
        <v>2017</v>
      </c>
      <c r="P201" s="32">
        <v>2017</v>
      </c>
    </row>
    <row r="202" spans="1:29" x14ac:dyDescent="0.25">
      <c r="A202" s="32">
        <v>2018</v>
      </c>
      <c r="P202" s="32">
        <v>2018</v>
      </c>
    </row>
    <row r="203" spans="1:29" x14ac:dyDescent="0.25">
      <c r="A203" s="32">
        <v>2019</v>
      </c>
      <c r="P203" s="32">
        <v>2019</v>
      </c>
    </row>
    <row r="205" spans="1:29" x14ac:dyDescent="0.25">
      <c r="A205" s="27" t="s">
        <v>78</v>
      </c>
      <c r="B205" s="28" t="e">
        <f t="shared" ref="B205:M205" si="62">AVERAGE(B152:B182)</f>
        <v>#DIV/0!</v>
      </c>
      <c r="C205" s="28" t="e">
        <f t="shared" si="62"/>
        <v>#DIV/0!</v>
      </c>
      <c r="D205" s="28" t="e">
        <f t="shared" si="62"/>
        <v>#DIV/0!</v>
      </c>
      <c r="E205" s="28" t="e">
        <f t="shared" si="62"/>
        <v>#DIV/0!</v>
      </c>
      <c r="F205" s="28" t="e">
        <f t="shared" si="62"/>
        <v>#DIV/0!</v>
      </c>
      <c r="G205" s="28" t="e">
        <f t="shared" si="62"/>
        <v>#DIV/0!</v>
      </c>
      <c r="H205" s="28" t="e">
        <f t="shared" si="62"/>
        <v>#DIV/0!</v>
      </c>
      <c r="I205" s="28" t="e">
        <f t="shared" si="62"/>
        <v>#DIV/0!</v>
      </c>
      <c r="J205" s="28" t="e">
        <f t="shared" si="62"/>
        <v>#DIV/0!</v>
      </c>
      <c r="K205" s="28" t="e">
        <f t="shared" si="62"/>
        <v>#DIV/0!</v>
      </c>
      <c r="L205" s="28" t="e">
        <f t="shared" si="62"/>
        <v>#DIV/0!</v>
      </c>
      <c r="M205" s="28" t="e">
        <f t="shared" si="62"/>
        <v>#DIV/0!</v>
      </c>
      <c r="P205" s="27" t="s">
        <v>78</v>
      </c>
      <c r="Q205" s="28">
        <f t="shared" ref="Q205:AB205" si="63">AVERAGE(Q152:Q183)</f>
        <v>27.034999999999997</v>
      </c>
      <c r="R205" s="28">
        <f t="shared" si="63"/>
        <v>26.28166666666667</v>
      </c>
      <c r="S205" s="28">
        <f t="shared" si="63"/>
        <v>25.709999999999997</v>
      </c>
      <c r="T205" s="28">
        <f t="shared" si="63"/>
        <v>27.355</v>
      </c>
      <c r="U205" s="28">
        <f t="shared" si="63"/>
        <v>28.803333333333331</v>
      </c>
      <c r="V205" s="28">
        <f t="shared" si="63"/>
        <v>29.051666666666666</v>
      </c>
      <c r="W205" s="28">
        <f t="shared" si="63"/>
        <v>28.88</v>
      </c>
      <c r="X205" s="28">
        <f t="shared" si="63"/>
        <v>29.043333333333333</v>
      </c>
      <c r="Y205" s="28">
        <f t="shared" si="63"/>
        <v>29.330000000000002</v>
      </c>
      <c r="Z205" s="28">
        <f t="shared" si="63"/>
        <v>28.931666666666668</v>
      </c>
      <c r="AA205" s="28">
        <f t="shared" si="63"/>
        <v>28.320000000000004</v>
      </c>
      <c r="AB205" s="28">
        <f t="shared" si="63"/>
        <v>27.91333333333333</v>
      </c>
    </row>
    <row r="206" spans="1:29" x14ac:dyDescent="0.25">
      <c r="A206" s="27" t="s">
        <v>79</v>
      </c>
      <c r="B206" s="30">
        <f t="shared" ref="B206:M206" si="64">STDEV(B152:B203)</f>
        <v>0.85935979933080542</v>
      </c>
      <c r="C206" s="30">
        <f t="shared" si="64"/>
        <v>1.0682417522155137</v>
      </c>
      <c r="D206" s="30">
        <f t="shared" si="64"/>
        <v>1.2784811185888647</v>
      </c>
      <c r="E206" s="30">
        <f t="shared" si="64"/>
        <v>0.97650524832178931</v>
      </c>
      <c r="F206" s="30">
        <f t="shared" si="64"/>
        <v>0.85465464301291316</v>
      </c>
      <c r="G206" s="30">
        <f t="shared" si="64"/>
        <v>0.89577111047015878</v>
      </c>
      <c r="H206" s="30">
        <f t="shared" si="64"/>
        <v>1.0298211580886549</v>
      </c>
      <c r="I206" s="30">
        <f t="shared" si="64"/>
        <v>0.94398599503569414</v>
      </c>
      <c r="J206" s="30">
        <f t="shared" si="64"/>
        <v>0.64041522988344524</v>
      </c>
      <c r="K206" s="30">
        <f t="shared" si="64"/>
        <v>0.86601385670207354</v>
      </c>
      <c r="L206" s="30">
        <f t="shared" si="64"/>
        <v>1.096613436636523</v>
      </c>
      <c r="M206" s="30">
        <f t="shared" si="64"/>
        <v>1.2343103575776753</v>
      </c>
      <c r="P206" s="27" t="s">
        <v>79</v>
      </c>
      <c r="Q206" s="30">
        <f t="shared" ref="Q206:AB206" si="65">STDEV(Q152:Q203)</f>
        <v>0.83456267689136376</v>
      </c>
      <c r="R206" s="30">
        <f t="shared" si="65"/>
        <v>1.1951375464525877</v>
      </c>
      <c r="S206" s="30">
        <f t="shared" si="65"/>
        <v>1.3947904201726991</v>
      </c>
      <c r="T206" s="30">
        <f t="shared" si="65"/>
        <v>1.0240796504348586</v>
      </c>
      <c r="U206" s="30">
        <f t="shared" si="65"/>
        <v>0.80419035954639007</v>
      </c>
      <c r="V206" s="30">
        <f t="shared" si="65"/>
        <v>0.79862901299367828</v>
      </c>
      <c r="W206" s="30">
        <f t="shared" si="65"/>
        <v>0.93437480544815499</v>
      </c>
      <c r="X206" s="30">
        <f t="shared" si="65"/>
        <v>0.85755870143502488</v>
      </c>
      <c r="Y206" s="30">
        <f t="shared" si="65"/>
        <v>0.65455116640124411</v>
      </c>
      <c r="Z206" s="30">
        <f t="shared" si="65"/>
        <v>0.77482814740344685</v>
      </c>
      <c r="AA206" s="30">
        <f t="shared" si="65"/>
        <v>1.0322773545886477</v>
      </c>
      <c r="AB206" s="30">
        <f t="shared" si="65"/>
        <v>1.0997832332660649</v>
      </c>
    </row>
    <row r="207" spans="1:29" x14ac:dyDescent="0.25">
      <c r="A207" s="27" t="s">
        <v>80</v>
      </c>
      <c r="B207" s="30" t="e">
        <f t="shared" ref="B207:M207" si="66">B206/B205*100</f>
        <v>#DIV/0!</v>
      </c>
      <c r="C207" s="30" t="e">
        <f t="shared" si="66"/>
        <v>#DIV/0!</v>
      </c>
      <c r="D207" s="30" t="e">
        <f t="shared" si="66"/>
        <v>#DIV/0!</v>
      </c>
      <c r="E207" s="30" t="e">
        <f t="shared" si="66"/>
        <v>#DIV/0!</v>
      </c>
      <c r="F207" s="30" t="e">
        <f t="shared" si="66"/>
        <v>#DIV/0!</v>
      </c>
      <c r="G207" s="30" t="e">
        <f t="shared" si="66"/>
        <v>#DIV/0!</v>
      </c>
      <c r="H207" s="30" t="e">
        <f t="shared" si="66"/>
        <v>#DIV/0!</v>
      </c>
      <c r="I207" s="30" t="e">
        <f t="shared" si="66"/>
        <v>#DIV/0!</v>
      </c>
      <c r="J207" s="30" t="e">
        <f t="shared" si="66"/>
        <v>#DIV/0!</v>
      </c>
      <c r="K207" s="30" t="e">
        <f t="shared" si="66"/>
        <v>#DIV/0!</v>
      </c>
      <c r="L207" s="30" t="e">
        <f t="shared" si="66"/>
        <v>#DIV/0!</v>
      </c>
      <c r="M207" s="30" t="e">
        <f t="shared" si="66"/>
        <v>#DIV/0!</v>
      </c>
      <c r="P207" s="27" t="s">
        <v>80</v>
      </c>
      <c r="Q207" s="30">
        <f t="shared" ref="Q207:AB207" si="67">Q206/Q205*100</f>
        <v>3.0869712479798923</v>
      </c>
      <c r="R207" s="30">
        <f t="shared" si="67"/>
        <v>4.5474191633683336</v>
      </c>
      <c r="S207" s="30">
        <f t="shared" si="67"/>
        <v>5.4250891488630852</v>
      </c>
      <c r="T207" s="30">
        <f t="shared" si="67"/>
        <v>3.7436653278554508</v>
      </c>
      <c r="U207" s="30">
        <f t="shared" si="67"/>
        <v>2.792004488646187</v>
      </c>
      <c r="V207" s="30">
        <f t="shared" si="67"/>
        <v>2.7489955125707475</v>
      </c>
      <c r="W207" s="30">
        <f t="shared" si="67"/>
        <v>3.2353698249589855</v>
      </c>
      <c r="X207" s="30">
        <f t="shared" si="67"/>
        <v>2.9526869095662511</v>
      </c>
      <c r="Y207" s="30">
        <f t="shared" si="67"/>
        <v>2.231678030689547</v>
      </c>
      <c r="Z207" s="30">
        <f t="shared" si="67"/>
        <v>2.6781317382456828</v>
      </c>
      <c r="AA207" s="30">
        <f t="shared" si="67"/>
        <v>3.6450471560333595</v>
      </c>
      <c r="AB207" s="30">
        <f t="shared" si="67"/>
        <v>3.9399924764726473</v>
      </c>
    </row>
    <row r="208" spans="1:29" x14ac:dyDescent="0.25">
      <c r="A208" s="27" t="s">
        <v>81</v>
      </c>
      <c r="B208" s="30">
        <f t="shared" ref="B208:M208" si="68">MIN(B152:B203)</f>
        <v>25.83</v>
      </c>
      <c r="C208" s="30">
        <f t="shared" si="68"/>
        <v>22.96</v>
      </c>
      <c r="D208" s="30">
        <f t="shared" si="68"/>
        <v>23.18</v>
      </c>
      <c r="E208" s="30">
        <f t="shared" si="68"/>
        <v>24.86</v>
      </c>
      <c r="F208" s="30">
        <f t="shared" si="68"/>
        <v>27.18</v>
      </c>
      <c r="G208" s="30">
        <f t="shared" si="68"/>
        <v>27.84</v>
      </c>
      <c r="H208" s="30">
        <f t="shared" si="68"/>
        <v>27.67</v>
      </c>
      <c r="I208" s="30">
        <f t="shared" si="68"/>
        <v>27.06</v>
      </c>
      <c r="J208" s="30">
        <f t="shared" si="68"/>
        <v>28.42</v>
      </c>
      <c r="K208" s="30">
        <f t="shared" si="68"/>
        <v>28.01</v>
      </c>
      <c r="L208" s="30">
        <f t="shared" si="68"/>
        <v>27.4</v>
      </c>
      <c r="M208" s="30">
        <f t="shared" si="68"/>
        <v>25.95</v>
      </c>
      <c r="P208" s="27" t="s">
        <v>81</v>
      </c>
      <c r="Q208" s="30">
        <f t="shared" ref="Q208:AB208" si="69">MIN(Q152:Q203)</f>
        <v>25.68</v>
      </c>
      <c r="R208" s="30">
        <f t="shared" si="69"/>
        <v>23.29</v>
      </c>
      <c r="S208" s="30">
        <f t="shared" si="69"/>
        <v>23.1</v>
      </c>
      <c r="T208" s="30">
        <f t="shared" si="69"/>
        <v>24.78</v>
      </c>
      <c r="U208" s="30">
        <f t="shared" si="69"/>
        <v>27.2</v>
      </c>
      <c r="V208" s="30">
        <f t="shared" si="69"/>
        <v>27.84</v>
      </c>
      <c r="W208" s="30">
        <f t="shared" si="69"/>
        <v>27.61</v>
      </c>
      <c r="X208" s="30">
        <f t="shared" si="69"/>
        <v>27</v>
      </c>
      <c r="Y208" s="30">
        <f t="shared" si="69"/>
        <v>28.4</v>
      </c>
      <c r="Z208" s="30">
        <f t="shared" si="69"/>
        <v>27.98</v>
      </c>
      <c r="AA208" s="30">
        <f t="shared" si="69"/>
        <v>27.43</v>
      </c>
      <c r="AB208" s="30">
        <f t="shared" si="69"/>
        <v>25.95</v>
      </c>
    </row>
    <row r="209" spans="1:28" x14ac:dyDescent="0.25">
      <c r="A209" s="27" t="s">
        <v>82</v>
      </c>
      <c r="B209" s="30">
        <f t="shared" ref="B209:M209" si="70">MAX(B152:B203)</f>
        <v>29.25</v>
      </c>
      <c r="C209" s="30">
        <f t="shared" si="70"/>
        <v>26.55</v>
      </c>
      <c r="D209" s="30">
        <f t="shared" si="70"/>
        <v>27.47</v>
      </c>
      <c r="E209" s="30">
        <f t="shared" si="70"/>
        <v>28.58</v>
      </c>
      <c r="F209" s="30">
        <f t="shared" si="70"/>
        <v>30.92</v>
      </c>
      <c r="G209" s="30">
        <f t="shared" si="70"/>
        <v>31.59</v>
      </c>
      <c r="H209" s="30">
        <f t="shared" si="70"/>
        <v>31.45</v>
      </c>
      <c r="I209" s="30">
        <f t="shared" si="70"/>
        <v>31.31</v>
      </c>
      <c r="J209" s="30">
        <f t="shared" si="70"/>
        <v>30.63</v>
      </c>
      <c r="K209" s="30">
        <f t="shared" si="70"/>
        <v>31.14</v>
      </c>
      <c r="L209" s="30">
        <f t="shared" si="70"/>
        <v>31.26</v>
      </c>
      <c r="M209" s="30">
        <f t="shared" si="70"/>
        <v>31.31</v>
      </c>
      <c r="P209" s="27" t="s">
        <v>82</v>
      </c>
      <c r="Q209" s="30">
        <f t="shared" ref="Q209:AB209" si="71">MAX(Q152:Q203)</f>
        <v>29.24</v>
      </c>
      <c r="R209" s="30">
        <f t="shared" si="71"/>
        <v>27.86</v>
      </c>
      <c r="S209" s="30">
        <f t="shared" si="71"/>
        <v>28.03</v>
      </c>
      <c r="T209" s="30">
        <f t="shared" si="71"/>
        <v>28.69</v>
      </c>
      <c r="U209" s="30">
        <f t="shared" si="71"/>
        <v>30.94</v>
      </c>
      <c r="V209" s="30">
        <f t="shared" si="71"/>
        <v>31.59</v>
      </c>
      <c r="W209" s="30">
        <f t="shared" si="71"/>
        <v>31.48</v>
      </c>
      <c r="X209" s="30">
        <f t="shared" si="71"/>
        <v>31.31</v>
      </c>
      <c r="Y209" s="30">
        <f t="shared" si="71"/>
        <v>30.64</v>
      </c>
      <c r="Z209" s="30">
        <f t="shared" si="71"/>
        <v>31.11</v>
      </c>
      <c r="AA209" s="30">
        <f t="shared" si="71"/>
        <v>31.37</v>
      </c>
      <c r="AB209" s="30">
        <f t="shared" si="71"/>
        <v>31.31</v>
      </c>
    </row>
    <row r="210" spans="1:28" x14ac:dyDescent="0.25">
      <c r="A210" s="27" t="s">
        <v>83</v>
      </c>
      <c r="B210" s="30">
        <f t="shared" ref="B210:M210" si="72">QUARTILE(B152:B203,1)</f>
        <v>26.7</v>
      </c>
      <c r="C210" s="30">
        <f t="shared" si="72"/>
        <v>24.57</v>
      </c>
      <c r="D210" s="30">
        <f t="shared" si="72"/>
        <v>23.95</v>
      </c>
      <c r="E210" s="30">
        <f t="shared" si="72"/>
        <v>26.21</v>
      </c>
      <c r="F210" s="30">
        <f t="shared" si="72"/>
        <v>28.28</v>
      </c>
      <c r="G210" s="30">
        <f t="shared" si="72"/>
        <v>28.75</v>
      </c>
      <c r="H210" s="30">
        <f t="shared" si="72"/>
        <v>28.37</v>
      </c>
      <c r="I210" s="30">
        <f t="shared" si="72"/>
        <v>28.6</v>
      </c>
      <c r="J210" s="30">
        <f t="shared" si="72"/>
        <v>28.7075</v>
      </c>
      <c r="K210" s="30">
        <f t="shared" si="72"/>
        <v>28.35</v>
      </c>
      <c r="L210" s="30">
        <f t="shared" si="72"/>
        <v>27.69</v>
      </c>
      <c r="M210" s="30">
        <f t="shared" si="72"/>
        <v>27.72</v>
      </c>
      <c r="P210" s="27" t="s">
        <v>83</v>
      </c>
      <c r="Q210" s="30">
        <f t="shared" ref="Q210:AB210" si="73">QUARTILE(Q152:Q203,1)</f>
        <v>26.655000000000001</v>
      </c>
      <c r="R210" s="30">
        <f t="shared" si="73"/>
        <v>24.704999999999998</v>
      </c>
      <c r="S210" s="30">
        <f t="shared" si="73"/>
        <v>23.914999999999999</v>
      </c>
      <c r="T210" s="30">
        <f t="shared" si="73"/>
        <v>26.21</v>
      </c>
      <c r="U210" s="30">
        <f t="shared" si="73"/>
        <v>28.285</v>
      </c>
      <c r="V210" s="30">
        <f t="shared" si="73"/>
        <v>28.744999999999997</v>
      </c>
      <c r="W210" s="30">
        <f t="shared" si="73"/>
        <v>28.42</v>
      </c>
      <c r="X210" s="30">
        <f t="shared" si="73"/>
        <v>28.655000000000001</v>
      </c>
      <c r="Y210" s="30">
        <f t="shared" si="73"/>
        <v>28.672499999999999</v>
      </c>
      <c r="Z210" s="30">
        <f t="shared" si="73"/>
        <v>28.3825</v>
      </c>
      <c r="AA210" s="30">
        <f t="shared" si="73"/>
        <v>27.732500000000002</v>
      </c>
      <c r="AB210" s="30">
        <f t="shared" si="73"/>
        <v>27.7425</v>
      </c>
    </row>
    <row r="211" spans="1:28" x14ac:dyDescent="0.25">
      <c r="A211" s="27" t="s">
        <v>84</v>
      </c>
      <c r="B211" s="30">
        <f t="shared" ref="B211:M211" si="74">QUARTILE(B152:B203,2)</f>
        <v>27.05</v>
      </c>
      <c r="C211" s="30">
        <f t="shared" si="74"/>
        <v>25.36</v>
      </c>
      <c r="D211" s="30">
        <f t="shared" si="74"/>
        <v>24.7</v>
      </c>
      <c r="E211" s="30">
        <f t="shared" si="74"/>
        <v>26.51</v>
      </c>
      <c r="F211" s="30">
        <f t="shared" si="74"/>
        <v>28.59</v>
      </c>
      <c r="G211" s="30">
        <f t="shared" si="74"/>
        <v>29.13</v>
      </c>
      <c r="H211" s="30">
        <f t="shared" si="74"/>
        <v>28.61</v>
      </c>
      <c r="I211" s="30">
        <f t="shared" si="74"/>
        <v>28.91</v>
      </c>
      <c r="J211" s="30">
        <f t="shared" si="74"/>
        <v>28.975000000000001</v>
      </c>
      <c r="K211" s="30">
        <f t="shared" si="74"/>
        <v>28.68</v>
      </c>
      <c r="L211" s="30">
        <f t="shared" si="74"/>
        <v>28.23</v>
      </c>
      <c r="M211" s="30">
        <f t="shared" si="74"/>
        <v>28.16</v>
      </c>
      <c r="P211" s="27" t="s">
        <v>84</v>
      </c>
      <c r="Q211" s="30">
        <f t="shared" ref="Q211:AB211" si="75">QUARTILE(Q152:Q203,2)</f>
        <v>27.02</v>
      </c>
      <c r="R211" s="30">
        <f t="shared" si="75"/>
        <v>25.49</v>
      </c>
      <c r="S211" s="30">
        <f t="shared" si="75"/>
        <v>25</v>
      </c>
      <c r="T211" s="30">
        <f t="shared" si="75"/>
        <v>26.83</v>
      </c>
      <c r="U211" s="30">
        <f t="shared" si="75"/>
        <v>28.6</v>
      </c>
      <c r="V211" s="30">
        <f t="shared" si="75"/>
        <v>29.03</v>
      </c>
      <c r="W211" s="30">
        <f t="shared" si="75"/>
        <v>28.66</v>
      </c>
      <c r="X211" s="30">
        <f t="shared" si="75"/>
        <v>28.934999999999999</v>
      </c>
      <c r="Y211" s="30">
        <f t="shared" si="75"/>
        <v>29</v>
      </c>
      <c r="Z211" s="30">
        <f t="shared" si="75"/>
        <v>28.68</v>
      </c>
      <c r="AA211" s="30">
        <f t="shared" si="75"/>
        <v>28.254999999999999</v>
      </c>
      <c r="AB211" s="30">
        <f t="shared" si="75"/>
        <v>28.105</v>
      </c>
    </row>
    <row r="212" spans="1:28" x14ac:dyDescent="0.25">
      <c r="A212" s="27" t="s">
        <v>85</v>
      </c>
      <c r="B212" s="30">
        <f t="shared" ref="B212:M212" si="76">QUARTILE(B152:B203,3)</f>
        <v>27.56</v>
      </c>
      <c r="C212" s="30">
        <f t="shared" si="76"/>
        <v>26.13</v>
      </c>
      <c r="D212" s="30">
        <f t="shared" si="76"/>
        <v>25.48</v>
      </c>
      <c r="E212" s="30">
        <f t="shared" si="76"/>
        <v>27.42</v>
      </c>
      <c r="F212" s="30">
        <f t="shared" si="76"/>
        <v>29.18</v>
      </c>
      <c r="G212" s="30">
        <f t="shared" si="76"/>
        <v>29.62</v>
      </c>
      <c r="H212" s="30">
        <f t="shared" si="76"/>
        <v>29.38</v>
      </c>
      <c r="I212" s="30">
        <f t="shared" si="76"/>
        <v>29.25</v>
      </c>
      <c r="J212" s="30">
        <f t="shared" si="76"/>
        <v>29.2575</v>
      </c>
      <c r="K212" s="30">
        <f t="shared" si="76"/>
        <v>29.065000000000001</v>
      </c>
      <c r="L212" s="30">
        <f t="shared" si="76"/>
        <v>28.73</v>
      </c>
      <c r="M212" s="30">
        <f t="shared" si="76"/>
        <v>28.51</v>
      </c>
      <c r="P212" s="27" t="s">
        <v>85</v>
      </c>
      <c r="Q212" s="30">
        <f t="shared" ref="Q212:AB212" si="77">QUARTILE(Q152:Q203,3)</f>
        <v>27.634999999999998</v>
      </c>
      <c r="R212" s="30">
        <f t="shared" si="77"/>
        <v>26.164999999999999</v>
      </c>
      <c r="S212" s="30">
        <f t="shared" si="77"/>
        <v>25.79</v>
      </c>
      <c r="T212" s="30">
        <f t="shared" si="77"/>
        <v>27.685000000000002</v>
      </c>
      <c r="U212" s="30">
        <f t="shared" si="77"/>
        <v>29.134999999999998</v>
      </c>
      <c r="V212" s="30">
        <f t="shared" si="77"/>
        <v>29.47</v>
      </c>
      <c r="W212" s="30">
        <f t="shared" si="77"/>
        <v>29.32</v>
      </c>
      <c r="X212" s="30">
        <f t="shared" si="77"/>
        <v>29.405000000000001</v>
      </c>
      <c r="Y212" s="30">
        <f t="shared" si="77"/>
        <v>29.4025</v>
      </c>
      <c r="Z212" s="30">
        <f t="shared" si="77"/>
        <v>29.1875</v>
      </c>
      <c r="AA212" s="30">
        <f t="shared" si="77"/>
        <v>28.962499999999999</v>
      </c>
      <c r="AB212" s="30">
        <f t="shared" si="77"/>
        <v>28.515000000000001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ReadMe</vt:lpstr>
      <vt:lpstr>Data Policy</vt:lpstr>
      <vt:lpstr>Locations</vt:lpstr>
      <vt:lpstr>Bocas</vt:lpstr>
      <vt:lpstr>Coiba</vt:lpstr>
      <vt:lpstr>Galeta</vt:lpstr>
      <vt:lpstr>Gulf Chiriqui</vt:lpstr>
      <vt:lpstr>Noas-Hobo</vt:lpstr>
      <vt:lpstr>Naos-Manual</vt:lpstr>
      <vt:lpstr>Bay of PTY</vt:lpstr>
      <vt:lpstr>Vert_Atl</vt:lpstr>
      <vt:lpstr>Vert_Pac</vt:lpstr>
      <vt:lpstr>Grafs_Atl</vt:lpstr>
      <vt:lpstr>Graf_Pac</vt:lpstr>
    </vt:vector>
  </TitlesOfParts>
  <Company>Smithsonian Institution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Patons</dc:creator>
  <cp:lastModifiedBy>Paton, Steve</cp:lastModifiedBy>
  <cp:lastPrinted>2015-09-17T20:31:36Z</cp:lastPrinted>
  <dcterms:created xsi:type="dcterms:W3CDTF">2015-09-16T16:25:11Z</dcterms:created>
  <dcterms:modified xsi:type="dcterms:W3CDTF">2023-01-17T17:55:22Z</dcterms:modified>
</cp:coreProperties>
</file>